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20" yWindow="72" windowWidth="15192" windowHeight="7680" tabRatio="734" activeTab="2"/>
  </bookViews>
  <sheets>
    <sheet name="VLOOKUP Example 1" sheetId="3" r:id="rId1"/>
    <sheet name="VLOOKUP Example 2" sheetId="4" r:id="rId2"/>
    <sheet name="IF and VLOOKUP Examples" sheetId="2" r:id="rId3"/>
  </sheets>
  <definedNames>
    <definedName name="Apr">#REF!</definedName>
    <definedName name="data" localSheetId="1">'VLOOKUP Example 2'!$D$2:$F$7</definedName>
    <definedName name="EmpData" localSheetId="0">'VLOOKUP Example 1'!$C$7:$G$16</definedName>
    <definedName name="Feb">#REF!</definedName>
    <definedName name="Income" localSheetId="1">'VLOOKUP Example 2'!$B$2</definedName>
    <definedName name="Jan">#REF!</definedName>
    <definedName name="job_title" localSheetId="2">'IF and VLOOKUP Examples'!$B$2:$B$11</definedName>
    <definedName name="Jun">#REF!</definedName>
    <definedName name="Mar">#REF!</definedName>
    <definedName name="May">#REF!</definedName>
    <definedName name="Pay" localSheetId="2">'IF and VLOOKUP Examples'!$E$2:$E$11</definedName>
    <definedName name="Surname" localSheetId="2">'IF and VLOOKUP Examples'!$D$2:$D$11</definedName>
    <definedName name="table1" localSheetId="2">'IF and VLOOKUP Examples'!$H$17:$I$20</definedName>
    <definedName name="table2" localSheetId="2">'IF and VLOOKUP Examples'!$K$17:$L$20</definedName>
    <definedName name="vat">#REF!</definedName>
  </definedNames>
  <calcPr calcId="152511"/>
</workbook>
</file>

<file path=xl/calcChain.xml><?xml version="1.0" encoding="utf-8"?>
<calcChain xmlns="http://schemas.openxmlformats.org/spreadsheetml/2006/main">
  <c r="G2" i="3" l="1"/>
  <c r="F2" i="3"/>
  <c r="E2" i="3"/>
  <c r="D2" i="3"/>
  <c r="J3" i="2" l="1"/>
  <c r="J4" i="2"/>
  <c r="J5" i="2"/>
  <c r="J6" i="2"/>
  <c r="J7" i="2"/>
  <c r="J8" i="2"/>
  <c r="J9" i="2"/>
  <c r="J10" i="2"/>
  <c r="J11" i="2"/>
  <c r="J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  <c r="G3" i="2"/>
  <c r="G4" i="2"/>
  <c r="G5" i="2"/>
  <c r="G6" i="2"/>
  <c r="G7" i="2"/>
  <c r="G8" i="2"/>
  <c r="G9" i="2"/>
  <c r="G10" i="2"/>
  <c r="G11" i="2"/>
  <c r="G2" i="2"/>
  <c r="E14" i="2" l="1"/>
  <c r="E13" i="2"/>
  <c r="K3" i="2"/>
  <c r="K4" i="2"/>
  <c r="K5" i="2"/>
  <c r="K6" i="2"/>
  <c r="K7" i="2"/>
  <c r="K8" i="2"/>
  <c r="K9" i="2"/>
  <c r="K10" i="2"/>
  <c r="K11" i="2"/>
  <c r="K2" i="2"/>
  <c r="D7" i="4" l="1"/>
  <c r="D6" i="4"/>
  <c r="D5" i="4"/>
  <c r="D4" i="4"/>
  <c r="B3" i="4" s="1"/>
  <c r="D3" i="4"/>
</calcChain>
</file>

<file path=xl/comments1.xml><?xml version="1.0" encoding="utf-8"?>
<comments xmlns="http://schemas.openxmlformats.org/spreadsheetml/2006/main">
  <authors>
    <author>Tim Whitaker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</rPr>
          <t>CountIF their pay is greater than 60000.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>AVERAGEIF(Job_title,"IT",Pay)
What is the average pay of all those who work in IT?</t>
        </r>
      </text>
    </comment>
  </commentList>
</comments>
</file>

<file path=xl/sharedStrings.xml><?xml version="1.0" encoding="utf-8"?>
<sst xmlns="http://schemas.openxmlformats.org/spreadsheetml/2006/main" count="114" uniqueCount="61">
  <si>
    <t>Sales</t>
  </si>
  <si>
    <t>First</t>
  </si>
  <si>
    <t>Surname</t>
  </si>
  <si>
    <t>Shirley</t>
  </si>
  <si>
    <t>Richardson</t>
  </si>
  <si>
    <t>Jean</t>
  </si>
  <si>
    <t>Banks</t>
  </si>
  <si>
    <t>Pay</t>
  </si>
  <si>
    <t>SID</t>
  </si>
  <si>
    <t>A11</t>
  </si>
  <si>
    <t>B21</t>
  </si>
  <si>
    <t>B24</t>
  </si>
  <si>
    <t>B27</t>
  </si>
  <si>
    <t>A03</t>
  </si>
  <si>
    <t>A33</t>
  </si>
  <si>
    <t>C64</t>
  </si>
  <si>
    <t>C55</t>
  </si>
  <si>
    <t>A15</t>
  </si>
  <si>
    <t>B08</t>
  </si>
  <si>
    <t>Job Title</t>
  </si>
  <si>
    <t>IT</t>
  </si>
  <si>
    <t>HR</t>
  </si>
  <si>
    <t>Director</t>
  </si>
  <si>
    <t>IF 2</t>
  </si>
  <si>
    <t>IF 1</t>
  </si>
  <si>
    <t>IF 3</t>
  </si>
  <si>
    <t>IF 4</t>
  </si>
  <si>
    <t>Last Name</t>
  </si>
  <si>
    <t>First Name</t>
  </si>
  <si>
    <t>Department</t>
  </si>
  <si>
    <t>Extension</t>
  </si>
  <si>
    <t>Date Hired</t>
  </si>
  <si>
    <t>Enter a name --&gt;</t>
  </si>
  <si>
    <t>Income is Greater Than or Equal To…</t>
  </si>
  <si>
    <t>Tax Rate</t>
  </si>
  <si>
    <t xml:space="preserve">Enter Income: </t>
  </si>
  <si>
    <t xml:space="preserve">The Tax Rate is: </t>
  </si>
  <si>
    <t>Note: This is set up to work with whole numbers only (no decimals).</t>
  </si>
  <si>
    <t>VLOOKUP TABLE 1</t>
  </si>
  <si>
    <t>VLOOKUP TABLE 2</t>
  </si>
  <si>
    <t>IF VL 5</t>
  </si>
  <si>
    <t>CountIF</t>
  </si>
  <si>
    <t>AverageIF</t>
  </si>
  <si>
    <t>Campbell</t>
  </si>
  <si>
    <t>Kitty</t>
  </si>
  <si>
    <t>Jane</t>
  </si>
  <si>
    <t>Jackson</t>
  </si>
  <si>
    <t xml:space="preserve">Tim </t>
  </si>
  <si>
    <t>Whitaker</t>
  </si>
  <si>
    <t>Linda</t>
  </si>
  <si>
    <t>Smith</t>
  </si>
  <si>
    <t>Bill</t>
  </si>
  <si>
    <t>Newby</t>
  </si>
  <si>
    <t>Chris</t>
  </si>
  <si>
    <t>Jones</t>
  </si>
  <si>
    <t>Noo</t>
  </si>
  <si>
    <t>Tony</t>
  </si>
  <si>
    <t>Tellis</t>
  </si>
  <si>
    <t>and Less Than or Equal To…</t>
  </si>
  <si>
    <t>Tip: Select the name box and check the named ranges</t>
  </si>
  <si>
    <t>IPSO FACTO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</si>
</sst>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3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2" xfId="0" applyBorder="1"/>
    <xf numFmtId="0" fontId="0" fillId="0" borderId="0" xfId="0" applyFill="1"/>
    <xf numFmtId="164" fontId="0" fillId="0" borderId="0" xfId="0" applyNumberFormat="1" applyFill="1"/>
    <xf numFmtId="0" fontId="2" fillId="3" borderId="3" xfId="0" applyFont="1" applyFill="1" applyBorder="1" applyAlignment="1">
      <alignment horizontal="center"/>
    </xf>
    <xf numFmtId="0" fontId="0" fillId="4" borderId="0" xfId="0" applyFill="1"/>
    <xf numFmtId="0" fontId="4" fillId="0" borderId="0" xfId="0" applyFont="1"/>
    <xf numFmtId="14" fontId="0" fillId="0" borderId="0" xfId="0" applyNumberFormat="1"/>
    <xf numFmtId="0" fontId="0" fillId="0" borderId="0" xfId="0" applyFont="1"/>
    <xf numFmtId="0" fontId="4" fillId="0" borderId="0" xfId="0" applyFont="1" applyBorder="1" applyAlignment="1">
      <alignment horizontal="right"/>
    </xf>
    <xf numFmtId="10" fontId="6" fillId="5" borderId="4" xfId="0" applyNumberFormat="1" applyFont="1" applyFill="1" applyBorder="1" applyAlignment="1">
      <alignment horizontal="center" vertical="top" wrapText="1"/>
    </xf>
    <xf numFmtId="10" fontId="6" fillId="5" borderId="5" xfId="0" applyNumberFormat="1" applyFont="1" applyFill="1" applyBorder="1" applyAlignment="1">
      <alignment horizontal="center" vertical="top" wrapText="1"/>
    </xf>
    <xf numFmtId="0" fontId="7" fillId="0" borderId="0" xfId="0" applyFont="1"/>
    <xf numFmtId="44" fontId="5" fillId="6" borderId="1" xfId="1" applyFont="1" applyFill="1" applyBorder="1" applyAlignment="1">
      <alignment horizontal="right" vertical="top" wrapText="1"/>
    </xf>
    <xf numFmtId="0" fontId="0" fillId="6" borderId="1" xfId="0" applyFill="1" applyBorder="1"/>
    <xf numFmtId="10" fontId="5" fillId="0" borderId="1" xfId="0" applyNumberFormat="1" applyFont="1" applyBorder="1" applyAlignment="1">
      <alignment horizontal="right" vertical="top" wrapText="1"/>
    </xf>
    <xf numFmtId="165" fontId="6" fillId="5" borderId="4" xfId="0" applyNumberFormat="1" applyFont="1" applyFill="1" applyBorder="1" applyAlignment="1">
      <alignment horizontal="right" vertical="top" wrapText="1"/>
    </xf>
    <xf numFmtId="165" fontId="6" fillId="5" borderId="5" xfId="0" applyNumberFormat="1" applyFont="1" applyFill="1" applyBorder="1" applyAlignment="1">
      <alignment horizontal="right" vertical="top" wrapText="1"/>
    </xf>
    <xf numFmtId="166" fontId="0" fillId="0" borderId="0" xfId="1" applyNumberFormat="1" applyFont="1"/>
    <xf numFmtId="10" fontId="0" fillId="0" borderId="2" xfId="0" applyNumberFormat="1" applyBorder="1"/>
    <xf numFmtId="10" fontId="0" fillId="0" borderId="0" xfId="2" applyNumberFormat="1" applyFont="1"/>
    <xf numFmtId="0" fontId="2" fillId="6" borderId="3" xfId="0" applyFont="1" applyFill="1" applyBorder="1" applyAlignment="1">
      <alignment horizontal="center"/>
    </xf>
    <xf numFmtId="0" fontId="2" fillId="6" borderId="0" xfId="0" applyFont="1" applyFill="1"/>
    <xf numFmtId="0" fontId="0" fillId="6" borderId="0" xfId="0" applyFill="1"/>
    <xf numFmtId="0" fontId="2" fillId="2" borderId="3" xfId="0" applyFont="1" applyFill="1" applyBorder="1" applyAlignment="1">
      <alignment horizontal="center"/>
    </xf>
    <xf numFmtId="0" fontId="0" fillId="0" borderId="0" xfId="0" applyFill="1" applyBorder="1"/>
    <xf numFmtId="0" fontId="0" fillId="7" borderId="2" xfId="0" applyFill="1" applyBorder="1"/>
    <xf numFmtId="166" fontId="0" fillId="7" borderId="2" xfId="1" applyNumberFormat="1" applyFont="1" applyFill="1" applyBorder="1"/>
    <xf numFmtId="0" fontId="3" fillId="8" borderId="0" xfId="0" applyFont="1" applyFill="1"/>
    <xf numFmtId="0" fontId="3" fillId="8" borderId="2" xfId="0" applyFont="1" applyFill="1" applyBorder="1" applyAlignment="1">
      <alignment horizontal="center" vertical="center" wrapText="1"/>
    </xf>
    <xf numFmtId="0" fontId="1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Normal="100" workbookViewId="0">
      <selection activeCell="C3" sqref="C3"/>
    </sheetView>
  </sheetViews>
  <sheetFormatPr defaultRowHeight="14.4" x14ac:dyDescent="0.3"/>
  <cols>
    <col min="1" max="1" width="16" customWidth="1"/>
    <col min="2" max="2" width="1.6640625" customWidth="1"/>
    <col min="3" max="3" width="10.109375" bestFit="1" customWidth="1"/>
    <col min="4" max="4" width="10.5546875" bestFit="1" customWidth="1"/>
    <col min="5" max="5" width="15" bestFit="1" customWidth="1"/>
    <col min="7" max="7" width="11.33203125" bestFit="1" customWidth="1"/>
    <col min="10" max="10" width="11" bestFit="1" customWidth="1"/>
  </cols>
  <sheetData>
    <row r="1" spans="1:10" ht="15" thickBot="1" x14ac:dyDescent="0.35">
      <c r="C1" s="29" t="s">
        <v>27</v>
      </c>
      <c r="D1" s="29" t="s">
        <v>28</v>
      </c>
      <c r="E1" s="29" t="s">
        <v>29</v>
      </c>
      <c r="F1" s="29" t="s">
        <v>30</v>
      </c>
      <c r="G1" s="29" t="s">
        <v>31</v>
      </c>
      <c r="J1" s="29" t="s">
        <v>60</v>
      </c>
    </row>
    <row r="2" spans="1:10" ht="15" thickBot="1" x14ac:dyDescent="0.35">
      <c r="A2" s="7" t="s">
        <v>32</v>
      </c>
      <c r="C2" s="15" t="s">
        <v>48</v>
      </c>
      <c r="D2" t="str">
        <f>VLOOKUP($C$2,EmpData,2,FALSE)</f>
        <v xml:space="preserve">Tim </v>
      </c>
      <c r="E2" t="str">
        <f>VLOOKUP($C$2,EmpData,3,FALSE)</f>
        <v>IT</v>
      </c>
      <c r="F2">
        <f>VLOOKUP($C$2,EmpData,4,FALSE)</f>
        <v>1234</v>
      </c>
      <c r="G2" s="8">
        <f>VLOOKUP($C$2,EmpData,5,FALSE)</f>
        <v>36443</v>
      </c>
    </row>
    <row r="4" spans="1:10" x14ac:dyDescent="0.3">
      <c r="I4" s="31" t="s">
        <v>59</v>
      </c>
    </row>
    <row r="6" spans="1:10" x14ac:dyDescent="0.3">
      <c r="C6" s="29" t="s">
        <v>27</v>
      </c>
      <c r="D6" s="29" t="s">
        <v>28</v>
      </c>
      <c r="E6" s="29" t="s">
        <v>29</v>
      </c>
      <c r="F6" s="29" t="s">
        <v>30</v>
      </c>
      <c r="G6" s="29" t="s">
        <v>31</v>
      </c>
    </row>
    <row r="7" spans="1:10" x14ac:dyDescent="0.3">
      <c r="C7" s="26" t="s">
        <v>48</v>
      </c>
      <c r="D7" s="3" t="s">
        <v>47</v>
      </c>
      <c r="E7" t="s">
        <v>20</v>
      </c>
      <c r="F7">
        <v>1234</v>
      </c>
      <c r="G7" s="8">
        <v>36443</v>
      </c>
    </row>
    <row r="8" spans="1:10" x14ac:dyDescent="0.3">
      <c r="C8" s="26" t="s">
        <v>43</v>
      </c>
      <c r="D8" s="3" t="s">
        <v>45</v>
      </c>
      <c r="E8" t="s">
        <v>21</v>
      </c>
      <c r="F8">
        <v>4321</v>
      </c>
      <c r="G8" s="8">
        <v>41741</v>
      </c>
    </row>
    <row r="9" spans="1:10" x14ac:dyDescent="0.3">
      <c r="C9" s="26" t="s">
        <v>57</v>
      </c>
      <c r="D9" s="3" t="s">
        <v>56</v>
      </c>
      <c r="E9" t="s">
        <v>21</v>
      </c>
      <c r="F9">
        <v>7745</v>
      </c>
      <c r="G9" s="8">
        <v>41244</v>
      </c>
    </row>
    <row r="10" spans="1:10" x14ac:dyDescent="0.3">
      <c r="C10" s="26" t="s">
        <v>50</v>
      </c>
      <c r="D10" s="3" t="s">
        <v>44</v>
      </c>
      <c r="E10" t="s">
        <v>20</v>
      </c>
      <c r="F10">
        <v>2256</v>
      </c>
      <c r="G10" s="8">
        <v>40797</v>
      </c>
    </row>
    <row r="11" spans="1:10" x14ac:dyDescent="0.3">
      <c r="C11" s="26" t="s">
        <v>54</v>
      </c>
      <c r="D11" s="3" t="s">
        <v>53</v>
      </c>
      <c r="E11" t="s">
        <v>0</v>
      </c>
      <c r="F11">
        <v>3256</v>
      </c>
      <c r="G11" s="8">
        <v>40614</v>
      </c>
    </row>
    <row r="12" spans="1:10" x14ac:dyDescent="0.3">
      <c r="C12" s="26" t="s">
        <v>4</v>
      </c>
      <c r="D12" s="3" t="s">
        <v>3</v>
      </c>
      <c r="E12" t="s">
        <v>20</v>
      </c>
      <c r="F12">
        <v>1478</v>
      </c>
      <c r="G12" s="8">
        <v>41744</v>
      </c>
    </row>
    <row r="13" spans="1:10" x14ac:dyDescent="0.3">
      <c r="C13" s="26" t="s">
        <v>43</v>
      </c>
      <c r="D13" s="3" t="s">
        <v>49</v>
      </c>
      <c r="E13" t="s">
        <v>0</v>
      </c>
      <c r="F13">
        <v>2236</v>
      </c>
      <c r="G13" s="8">
        <v>40218</v>
      </c>
    </row>
    <row r="14" spans="1:10" x14ac:dyDescent="0.3">
      <c r="C14" s="26" t="s">
        <v>46</v>
      </c>
      <c r="D14" s="3" t="s">
        <v>55</v>
      </c>
      <c r="E14" t="s">
        <v>22</v>
      </c>
      <c r="F14">
        <v>6654</v>
      </c>
      <c r="G14" s="8">
        <v>40261</v>
      </c>
    </row>
    <row r="15" spans="1:10" x14ac:dyDescent="0.3">
      <c r="C15" s="26" t="s">
        <v>6</v>
      </c>
      <c r="D15" s="3" t="s">
        <v>5</v>
      </c>
      <c r="E15" t="s">
        <v>0</v>
      </c>
      <c r="F15">
        <v>8745</v>
      </c>
      <c r="G15" s="8">
        <v>41954</v>
      </c>
    </row>
    <row r="16" spans="1:10" x14ac:dyDescent="0.3">
      <c r="C16" s="26" t="s">
        <v>52</v>
      </c>
      <c r="D16" s="3" t="s">
        <v>51</v>
      </c>
      <c r="E16" t="s">
        <v>22</v>
      </c>
      <c r="F16">
        <v>1144</v>
      </c>
      <c r="G16" s="8">
        <v>41831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zoomScaleNormal="100" workbookViewId="0">
      <selection activeCell="J6" sqref="J6"/>
    </sheetView>
  </sheetViews>
  <sheetFormatPr defaultRowHeight="14.4" x14ac:dyDescent="0.3"/>
  <cols>
    <col min="1" max="1" width="19.33203125" customWidth="1"/>
    <col min="2" max="2" width="12.33203125" bestFit="1" customWidth="1"/>
    <col min="4" max="6" width="19.44140625" customWidth="1"/>
    <col min="10" max="10" width="11" bestFit="1" customWidth="1"/>
  </cols>
  <sheetData>
    <row r="1" spans="1:10" ht="29.4" thickBot="1" x14ac:dyDescent="0.35">
      <c r="A1" s="9"/>
      <c r="D1" s="30" t="s">
        <v>33</v>
      </c>
      <c r="E1" s="30" t="s">
        <v>58</v>
      </c>
      <c r="F1" s="30" t="s">
        <v>34</v>
      </c>
      <c r="J1" s="29" t="s">
        <v>60</v>
      </c>
    </row>
    <row r="2" spans="1:10" ht="15" thickBot="1" x14ac:dyDescent="0.35">
      <c r="A2" s="10" t="s">
        <v>35</v>
      </c>
      <c r="B2" s="14">
        <v>19800</v>
      </c>
      <c r="D2" s="17">
        <v>0</v>
      </c>
      <c r="E2" s="17">
        <v>2500</v>
      </c>
      <c r="F2" s="11">
        <v>0.15</v>
      </c>
    </row>
    <row r="3" spans="1:10" ht="15" thickBot="1" x14ac:dyDescent="0.35">
      <c r="A3" s="10" t="s">
        <v>36</v>
      </c>
      <c r="B3" s="16">
        <f>VLOOKUP(Income,data,3)</f>
        <v>0.2</v>
      </c>
      <c r="D3" s="18">
        <f>E2+1</f>
        <v>2501</v>
      </c>
      <c r="E3" s="18">
        <v>29999</v>
      </c>
      <c r="F3" s="12">
        <v>0.2</v>
      </c>
    </row>
    <row r="4" spans="1:10" x14ac:dyDescent="0.3">
      <c r="A4" s="9"/>
      <c r="D4" s="18">
        <f>E3+1</f>
        <v>30000</v>
      </c>
      <c r="E4" s="18">
        <v>59999</v>
      </c>
      <c r="F4" s="12">
        <v>0.25</v>
      </c>
    </row>
    <row r="5" spans="1:10" x14ac:dyDescent="0.3">
      <c r="A5" s="9"/>
      <c r="D5" s="18">
        <f>E4+1</f>
        <v>60000</v>
      </c>
      <c r="E5" s="18">
        <v>99999</v>
      </c>
      <c r="F5" s="12">
        <v>0.31</v>
      </c>
    </row>
    <row r="6" spans="1:10" x14ac:dyDescent="0.3">
      <c r="A6" s="9"/>
      <c r="D6" s="18">
        <f>E5+1</f>
        <v>100000</v>
      </c>
      <c r="E6" s="18">
        <v>289999</v>
      </c>
      <c r="F6" s="12">
        <v>0.35</v>
      </c>
    </row>
    <row r="7" spans="1:10" x14ac:dyDescent="0.3">
      <c r="A7" s="9"/>
      <c r="D7" s="18">
        <f>E6+1</f>
        <v>290000</v>
      </c>
      <c r="E7" s="18"/>
      <c r="F7" s="12">
        <v>0.4</v>
      </c>
    </row>
    <row r="8" spans="1:10" x14ac:dyDescent="0.3">
      <c r="A8" s="9"/>
    </row>
    <row r="9" spans="1:10" x14ac:dyDescent="0.3">
      <c r="D9" s="1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tabSelected="1" zoomScale="85" zoomScaleNormal="85" workbookViewId="0">
      <selection activeCell="N4" sqref="N4"/>
    </sheetView>
  </sheetViews>
  <sheetFormatPr defaultRowHeight="14.4" x14ac:dyDescent="0.3"/>
  <cols>
    <col min="1" max="1" width="5.5546875" customWidth="1"/>
    <col min="2" max="2" width="8.44140625" bestFit="1" customWidth="1"/>
    <col min="3" max="3" width="10.44140625" bestFit="1" customWidth="1"/>
    <col min="4" max="4" width="10.5546875" customWidth="1"/>
    <col min="5" max="5" width="12.33203125" bestFit="1" customWidth="1"/>
    <col min="6" max="6" width="2.109375" customWidth="1"/>
    <col min="7" max="7" width="12" customWidth="1"/>
    <col min="8" max="8" width="11.109375" customWidth="1"/>
    <col min="9" max="9" width="10.5546875" customWidth="1"/>
    <col min="10" max="10" width="12.6640625" customWidth="1"/>
    <col min="11" max="11" width="9.88671875" customWidth="1"/>
    <col min="15" max="15" width="11.33203125" bestFit="1" customWidth="1"/>
  </cols>
  <sheetData>
    <row r="1" spans="1:15" ht="15" thickBot="1" x14ac:dyDescent="0.35">
      <c r="A1" s="25" t="s">
        <v>8</v>
      </c>
      <c r="B1" s="25" t="s">
        <v>19</v>
      </c>
      <c r="C1" s="25" t="s">
        <v>1</v>
      </c>
      <c r="D1" s="25" t="s">
        <v>2</v>
      </c>
      <c r="E1" s="25" t="s">
        <v>7</v>
      </c>
      <c r="F1" s="6"/>
      <c r="G1" s="5" t="s">
        <v>24</v>
      </c>
      <c r="H1" s="5" t="s">
        <v>23</v>
      </c>
      <c r="I1" s="5" t="s">
        <v>25</v>
      </c>
      <c r="J1" s="5" t="s">
        <v>26</v>
      </c>
      <c r="K1" s="22" t="s">
        <v>40</v>
      </c>
      <c r="O1" s="29" t="s">
        <v>60</v>
      </c>
    </row>
    <row r="2" spans="1:15" x14ac:dyDescent="0.3">
      <c r="A2" t="s">
        <v>9</v>
      </c>
      <c r="B2" t="s">
        <v>20</v>
      </c>
      <c r="C2" s="3" t="s">
        <v>47</v>
      </c>
      <c r="D2" s="26" t="s">
        <v>48</v>
      </c>
      <c r="E2" s="4">
        <v>70520</v>
      </c>
      <c r="F2" s="6"/>
      <c r="G2" s="19">
        <f t="shared" ref="G2:G11" si="0">IF(job_title="IT",Pay*10%,0)</f>
        <v>7052</v>
      </c>
      <c r="H2" s="19">
        <f t="shared" ref="H2:H11" si="1">IF(job_title&lt;&gt;"IT",Pay*20%,0)</f>
        <v>0</v>
      </c>
      <c r="I2" t="str">
        <f t="shared" ref="I2:I11" si="2">IF(Pay&gt;65000,Surname,"No Match")</f>
        <v>Whitaker</v>
      </c>
      <c r="J2" s="1">
        <f t="shared" ref="J2:J11" si="3">IF(AVERAGE(Pay)&gt;Pay,Pay*10%,Pay*1%)</f>
        <v>705.2</v>
      </c>
      <c r="K2" s="21">
        <f t="shared" ref="K2:K11" si="4">IF(E2&gt;60000,VLOOKUP(B2,table1,2,FALSE),VLOOKUP(B2,table2,2,FALSE))</f>
        <v>2.3E-2</v>
      </c>
    </row>
    <row r="3" spans="1:15" ht="14.25" customHeight="1" x14ac:dyDescent="0.3">
      <c r="A3" t="s">
        <v>10</v>
      </c>
      <c r="B3" t="s">
        <v>21</v>
      </c>
      <c r="C3" s="3" t="s">
        <v>45</v>
      </c>
      <c r="D3" s="26" t="s">
        <v>43</v>
      </c>
      <c r="E3" s="4">
        <v>68600</v>
      </c>
      <c r="F3" s="6"/>
      <c r="G3" s="19">
        <f t="shared" si="0"/>
        <v>0</v>
      </c>
      <c r="H3" s="19">
        <f t="shared" si="1"/>
        <v>13720</v>
      </c>
      <c r="I3" t="str">
        <f t="shared" si="2"/>
        <v>Campbell</v>
      </c>
      <c r="J3" s="1">
        <f t="shared" si="3"/>
        <v>686</v>
      </c>
      <c r="K3" s="21">
        <f t="shared" si="4"/>
        <v>2.5000000000000001E-2</v>
      </c>
    </row>
    <row r="4" spans="1:15" x14ac:dyDescent="0.3">
      <c r="A4" t="s">
        <v>11</v>
      </c>
      <c r="B4" t="s">
        <v>21</v>
      </c>
      <c r="C4" s="3" t="s">
        <v>56</v>
      </c>
      <c r="D4" s="26" t="s">
        <v>57</v>
      </c>
      <c r="E4" s="4">
        <v>62200</v>
      </c>
      <c r="F4" s="6"/>
      <c r="G4" s="19">
        <f t="shared" si="0"/>
        <v>0</v>
      </c>
      <c r="H4" s="19">
        <f t="shared" si="1"/>
        <v>12440</v>
      </c>
      <c r="I4" t="str">
        <f t="shared" si="2"/>
        <v>No Match</v>
      </c>
      <c r="J4" s="1">
        <f t="shared" si="3"/>
        <v>6220</v>
      </c>
      <c r="K4" s="21">
        <f t="shared" si="4"/>
        <v>2.5000000000000001E-2</v>
      </c>
    </row>
    <row r="5" spans="1:15" x14ac:dyDescent="0.3">
      <c r="A5" t="s">
        <v>12</v>
      </c>
      <c r="B5" t="s">
        <v>20</v>
      </c>
      <c r="C5" s="3" t="s">
        <v>44</v>
      </c>
      <c r="D5" s="26" t="s">
        <v>50</v>
      </c>
      <c r="E5" s="4">
        <v>58000</v>
      </c>
      <c r="F5" s="6"/>
      <c r="G5" s="19">
        <f t="shared" si="0"/>
        <v>5800</v>
      </c>
      <c r="H5" s="19">
        <f t="shared" si="1"/>
        <v>0</v>
      </c>
      <c r="I5" t="str">
        <f t="shared" si="2"/>
        <v>No Match</v>
      </c>
      <c r="J5" s="1">
        <f t="shared" si="3"/>
        <v>5800</v>
      </c>
      <c r="K5" s="21">
        <f t="shared" si="4"/>
        <v>0.15</v>
      </c>
    </row>
    <row r="6" spans="1:15" x14ac:dyDescent="0.3">
      <c r="A6" t="s">
        <v>13</v>
      </c>
      <c r="B6" t="s">
        <v>0</v>
      </c>
      <c r="C6" s="3" t="s">
        <v>53</v>
      </c>
      <c r="D6" s="26" t="s">
        <v>54</v>
      </c>
      <c r="E6" s="4">
        <v>41600</v>
      </c>
      <c r="F6" s="6"/>
      <c r="G6" s="19">
        <f t="shared" si="0"/>
        <v>0</v>
      </c>
      <c r="H6" s="19">
        <f t="shared" si="1"/>
        <v>8320</v>
      </c>
      <c r="I6" t="str">
        <f t="shared" si="2"/>
        <v>No Match</v>
      </c>
      <c r="J6" s="1">
        <f t="shared" si="3"/>
        <v>4160</v>
      </c>
      <c r="K6" s="21">
        <f t="shared" si="4"/>
        <v>0.18</v>
      </c>
    </row>
    <row r="7" spans="1:15" x14ac:dyDescent="0.3">
      <c r="A7" t="s">
        <v>14</v>
      </c>
      <c r="B7" t="s">
        <v>20</v>
      </c>
      <c r="C7" s="3" t="s">
        <v>3</v>
      </c>
      <c r="D7" s="26" t="s">
        <v>4</v>
      </c>
      <c r="E7" s="4">
        <v>79040</v>
      </c>
      <c r="F7" s="6"/>
      <c r="G7" s="19">
        <f t="shared" si="0"/>
        <v>7904</v>
      </c>
      <c r="H7" s="19">
        <f t="shared" si="1"/>
        <v>0</v>
      </c>
      <c r="I7" t="str">
        <f t="shared" si="2"/>
        <v>Richardson</v>
      </c>
      <c r="J7" s="1">
        <f t="shared" si="3"/>
        <v>790.4</v>
      </c>
      <c r="K7" s="21">
        <f t="shared" si="4"/>
        <v>2.3E-2</v>
      </c>
    </row>
    <row r="8" spans="1:15" x14ac:dyDescent="0.3">
      <c r="A8" t="s">
        <v>15</v>
      </c>
      <c r="B8" t="s">
        <v>0</v>
      </c>
      <c r="C8" s="3" t="s">
        <v>49</v>
      </c>
      <c r="D8" s="26" t="s">
        <v>43</v>
      </c>
      <c r="E8" s="4">
        <v>62600</v>
      </c>
      <c r="F8" s="6"/>
      <c r="G8" s="19">
        <f t="shared" si="0"/>
        <v>0</v>
      </c>
      <c r="H8" s="19">
        <f t="shared" si="1"/>
        <v>12520</v>
      </c>
      <c r="I8" t="str">
        <f t="shared" si="2"/>
        <v>No Match</v>
      </c>
      <c r="J8" s="1">
        <f t="shared" si="3"/>
        <v>6260</v>
      </c>
      <c r="K8" s="21">
        <f t="shared" si="4"/>
        <v>1.7999999999999999E-2</v>
      </c>
    </row>
    <row r="9" spans="1:15" x14ac:dyDescent="0.3">
      <c r="A9" t="s">
        <v>16</v>
      </c>
      <c r="B9" t="s">
        <v>22</v>
      </c>
      <c r="C9" s="3" t="s">
        <v>55</v>
      </c>
      <c r="D9" s="26" t="s">
        <v>46</v>
      </c>
      <c r="E9" s="4">
        <v>76900</v>
      </c>
      <c r="F9" s="6"/>
      <c r="G9" s="19">
        <f t="shared" si="0"/>
        <v>0</v>
      </c>
      <c r="H9" s="19">
        <f t="shared" si="1"/>
        <v>15380</v>
      </c>
      <c r="I9" t="str">
        <f t="shared" si="2"/>
        <v>Jackson</v>
      </c>
      <c r="J9" s="1">
        <f t="shared" si="3"/>
        <v>769</v>
      </c>
      <c r="K9" s="21">
        <f t="shared" si="4"/>
        <v>0.02</v>
      </c>
    </row>
    <row r="10" spans="1:15" x14ac:dyDescent="0.3">
      <c r="A10" t="s">
        <v>17</v>
      </c>
      <c r="B10" t="s">
        <v>0</v>
      </c>
      <c r="C10" s="3" t="s">
        <v>5</v>
      </c>
      <c r="D10" s="26" t="s">
        <v>6</v>
      </c>
      <c r="E10" s="4">
        <v>39520</v>
      </c>
      <c r="F10" s="6"/>
      <c r="G10" s="19">
        <f t="shared" si="0"/>
        <v>0</v>
      </c>
      <c r="H10" s="19">
        <f t="shared" si="1"/>
        <v>7904</v>
      </c>
      <c r="I10" t="str">
        <f t="shared" si="2"/>
        <v>No Match</v>
      </c>
      <c r="J10" s="1">
        <f t="shared" si="3"/>
        <v>3952</v>
      </c>
      <c r="K10" s="21">
        <f t="shared" si="4"/>
        <v>0.18</v>
      </c>
    </row>
    <row r="11" spans="1:15" x14ac:dyDescent="0.3">
      <c r="A11" t="s">
        <v>18</v>
      </c>
      <c r="B11" t="s">
        <v>22</v>
      </c>
      <c r="C11" s="3" t="s">
        <v>51</v>
      </c>
      <c r="D11" s="26" t="s">
        <v>52</v>
      </c>
      <c r="E11" s="4">
        <v>81020</v>
      </c>
      <c r="F11" s="6"/>
      <c r="G11" s="19">
        <f t="shared" si="0"/>
        <v>0</v>
      </c>
      <c r="H11" s="19">
        <f t="shared" si="1"/>
        <v>16204</v>
      </c>
      <c r="I11" t="str">
        <f t="shared" si="2"/>
        <v>Newby</v>
      </c>
      <c r="J11" s="1">
        <f t="shared" si="3"/>
        <v>810.2</v>
      </c>
      <c r="K11" s="21">
        <f t="shared" si="4"/>
        <v>0.02</v>
      </c>
    </row>
    <row r="12" spans="1:15" x14ac:dyDescent="0.3">
      <c r="D12" s="26"/>
      <c r="E12" s="4"/>
    </row>
    <row r="13" spans="1:15" x14ac:dyDescent="0.3">
      <c r="D13" s="26" t="s">
        <v>41</v>
      </c>
      <c r="E13" s="27">
        <f>COUNTIF(Pay,"&gt;60000")</f>
        <v>7</v>
      </c>
    </row>
    <row r="14" spans="1:15" x14ac:dyDescent="0.3">
      <c r="D14" s="26" t="s">
        <v>42</v>
      </c>
      <c r="E14" s="28">
        <f>AVERAGEIF(job_title,"IT",Pay)</f>
        <v>69186.666666666672</v>
      </c>
    </row>
    <row r="16" spans="1:15" x14ac:dyDescent="0.3">
      <c r="H16" s="23" t="s">
        <v>38</v>
      </c>
      <c r="I16" s="24"/>
      <c r="K16" s="23" t="s">
        <v>39</v>
      </c>
      <c r="L16" s="24"/>
    </row>
    <row r="17" spans="8:12" x14ac:dyDescent="0.3">
      <c r="H17" s="2" t="s">
        <v>22</v>
      </c>
      <c r="I17" s="20">
        <v>0.02</v>
      </c>
      <c r="K17" s="2" t="s">
        <v>22</v>
      </c>
      <c r="L17" s="20">
        <v>0.1</v>
      </c>
    </row>
    <row r="18" spans="8:12" x14ac:dyDescent="0.3">
      <c r="H18" s="2" t="s">
        <v>21</v>
      </c>
      <c r="I18" s="20">
        <v>2.5000000000000001E-2</v>
      </c>
      <c r="K18" s="2" t="s">
        <v>21</v>
      </c>
      <c r="L18" s="20">
        <v>0.12</v>
      </c>
    </row>
    <row r="19" spans="8:12" x14ac:dyDescent="0.3">
      <c r="H19" s="2" t="s">
        <v>20</v>
      </c>
      <c r="I19" s="20">
        <v>2.3E-2</v>
      </c>
      <c r="K19" s="2" t="s">
        <v>20</v>
      </c>
      <c r="L19" s="20">
        <v>0.15</v>
      </c>
    </row>
    <row r="20" spans="8:12" x14ac:dyDescent="0.3">
      <c r="H20" s="2" t="s">
        <v>0</v>
      </c>
      <c r="I20" s="20">
        <v>1.7999999999999999E-2</v>
      </c>
      <c r="K20" s="2" t="s">
        <v>0</v>
      </c>
      <c r="L20" s="20">
        <v>0.18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VLOOKUP Example 1</vt:lpstr>
      <vt:lpstr>VLOOKUP Example 2</vt:lpstr>
      <vt:lpstr>IF and VLOOKUP Examples</vt:lpstr>
      <vt:lpstr>'VLOOKUP Example 2'!data</vt:lpstr>
      <vt:lpstr>'VLOOKUP Example 1'!EmpData</vt:lpstr>
      <vt:lpstr>'VLOOKUP Example 2'!Income</vt:lpstr>
      <vt:lpstr>'IF and VLOOKUP Examples'!job_title</vt:lpstr>
      <vt:lpstr>'IF and VLOOKUP Examples'!Pay</vt:lpstr>
      <vt:lpstr>'IF and VLOOKUP Examples'!Surname</vt:lpstr>
      <vt:lpstr>'IF and VLOOKUP Examples'!table1</vt:lpstr>
      <vt:lpstr>'IF and VLOOKUP Examples'!table2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IPSO FACTO Training File</dc:title>
  <dc:creator>Tim Whitaker</dc:creator>
  <cp:keywords>IPSO FACTO</cp:keywords>
  <cp:lastModifiedBy>comp9</cp:lastModifiedBy>
  <dcterms:created xsi:type="dcterms:W3CDTF">2013-08-19T07:59:08Z</dcterms:created>
  <dcterms:modified xsi:type="dcterms:W3CDTF">2014-09-05T10:15:37Z</dcterms:modified>
  <cp:category>Excel 2</cp:category>
</cp:coreProperties>
</file>