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20" yWindow="72" windowWidth="15192" windowHeight="7680" firstSheet="1" activeTab="1"/>
  </bookViews>
  <sheets>
    <sheet name="Simple Calculations" sheetId="1" r:id="rId1"/>
    <sheet name="IF Examples" sheetId="2" r:id="rId2"/>
    <sheet name="VLOOKUP Example 1" sheetId="3" r:id="rId3"/>
    <sheet name="VLOOKUP Example 2" sheetId="4" r:id="rId4"/>
  </sheets>
  <definedNames>
    <definedName name="Apr">'Simple Calculations'!$E$2:$E$8</definedName>
    <definedName name="data">'VLOOKUP Example 2'!$D$2:$F$7</definedName>
    <definedName name="EmpData">'VLOOKUP Example 1'!$C$7:$G$15</definedName>
    <definedName name="Feb">'Simple Calculations'!$C$2:$C$8</definedName>
    <definedName name="income">'VLOOKUP Example 2'!$B$2</definedName>
    <definedName name="Jan">'Simple Calculations'!$B$2:$B$8</definedName>
    <definedName name="Job_title">'IF Examples'!$B$2:$B$11</definedName>
    <definedName name="Jun">'Simple Calculations'!$G$2:$G$8</definedName>
    <definedName name="Mar">'Simple Calculations'!$D$2:$D$8</definedName>
    <definedName name="May">'Simple Calculations'!$F$2:$F$8</definedName>
    <definedName name="Pay">'IF Examples'!$E$2:$E$11</definedName>
    <definedName name="Surname">'IF Examples'!$D$2:$D$11</definedName>
    <definedName name="table1">'IF Examples'!$H$17:$I$20</definedName>
    <definedName name="TABLE2">'IF Examples'!$K$17:$L$20</definedName>
    <definedName name="vat">'Simple Calculations'!$J$11</definedName>
  </definedNames>
  <calcPr calcId="152511"/>
</workbook>
</file>

<file path=xl/calcChain.xml><?xml version="1.0" encoding="utf-8"?>
<calcChain xmlns="http://schemas.openxmlformats.org/spreadsheetml/2006/main">
  <c r="K7" i="1" l="1"/>
  <c r="J3" i="2"/>
  <c r="J4" i="2"/>
  <c r="J5" i="2"/>
  <c r="J6" i="2"/>
  <c r="J7" i="2"/>
  <c r="J8" i="2"/>
  <c r="J9" i="2"/>
  <c r="J10" i="2"/>
  <c r="J11" i="2"/>
  <c r="J2" i="2"/>
  <c r="I3" i="2"/>
  <c r="I4" i="2"/>
  <c r="I5" i="2"/>
  <c r="I6" i="2"/>
  <c r="I7" i="2"/>
  <c r="I8" i="2"/>
  <c r="I9" i="2"/>
  <c r="I10" i="2"/>
  <c r="I11" i="2"/>
  <c r="I2" i="2"/>
  <c r="H3" i="2"/>
  <c r="H4" i="2"/>
  <c r="H5" i="2"/>
  <c r="H6" i="2"/>
  <c r="H7" i="2"/>
  <c r="H8" i="2"/>
  <c r="H9" i="2"/>
  <c r="H10" i="2"/>
  <c r="H11" i="2"/>
  <c r="H2" i="2"/>
  <c r="G3" i="2"/>
  <c r="G4" i="2"/>
  <c r="G5" i="2"/>
  <c r="G6" i="2"/>
  <c r="G7" i="2"/>
  <c r="G8" i="2"/>
  <c r="G9" i="2"/>
  <c r="G10" i="2"/>
  <c r="G11" i="2"/>
  <c r="G2" i="2"/>
  <c r="E14" i="2" l="1"/>
  <c r="E13" i="2"/>
  <c r="K3" i="2"/>
  <c r="K4" i="2"/>
  <c r="K5" i="2"/>
  <c r="K6" i="2"/>
  <c r="K7" i="2"/>
  <c r="K8" i="2"/>
  <c r="K9" i="2"/>
  <c r="K10" i="2"/>
  <c r="K11" i="2"/>
  <c r="K2" i="2"/>
  <c r="D7" i="4" l="1"/>
  <c r="D6" i="4"/>
  <c r="D5" i="4"/>
  <c r="D4" i="4"/>
  <c r="B3" i="4" s="1"/>
  <c r="D3" i="4"/>
  <c r="G2" i="3"/>
  <c r="F2" i="3"/>
  <c r="E2" i="3"/>
  <c r="D2" i="3"/>
  <c r="B9" i="1" l="1"/>
  <c r="B10" i="1" s="1"/>
  <c r="B11" i="1" s="1"/>
  <c r="D21" i="1"/>
  <c r="C9" i="1"/>
  <c r="C10" i="1" s="1"/>
  <c r="C11" i="1" s="1"/>
  <c r="D9" i="1"/>
  <c r="D10" i="1" s="1"/>
  <c r="D11" i="1" s="1"/>
  <c r="E9" i="1"/>
  <c r="E10" i="1" s="1"/>
  <c r="E11" i="1" s="1"/>
  <c r="F9" i="1"/>
  <c r="F10" i="1" s="1"/>
  <c r="F11" i="1" s="1"/>
  <c r="G9" i="1"/>
  <c r="G10" i="1" s="1"/>
  <c r="G11" i="1" s="1"/>
</calcChain>
</file>

<file path=xl/comments1.xml><?xml version="1.0" encoding="utf-8"?>
<comments xmlns="http://schemas.openxmlformats.org/spreadsheetml/2006/main">
  <authors>
    <author>Tim Whitaker</author>
  </authors>
  <commentList>
    <comment ref="D13" authorId="0" shapeId="0">
      <text>
        <r>
          <rPr>
            <b/>
            <sz val="8"/>
            <color indexed="81"/>
            <rFont val="Tahoma"/>
            <family val="2"/>
          </rPr>
          <t>CountIF their pay is greater than 60000.</t>
        </r>
      </text>
    </comment>
    <comment ref="D14" authorId="0" shapeId="0">
      <text>
        <r>
          <rPr>
            <sz val="8"/>
            <color indexed="81"/>
            <rFont val="Tahoma"/>
            <family val="2"/>
          </rPr>
          <t>AVERAGEIF(Job_title,"IT",Pay)
What is the average pay of all those who work in IT?</t>
        </r>
      </text>
    </comment>
  </commentList>
</comments>
</file>

<file path=xl/sharedStrings.xml><?xml version="1.0" encoding="utf-8"?>
<sst xmlns="http://schemas.openxmlformats.org/spreadsheetml/2006/main" count="131" uniqueCount="101">
  <si>
    <t>Sales</t>
  </si>
  <si>
    <t>John</t>
  </si>
  <si>
    <t>Jan</t>
  </si>
  <si>
    <t>Feb</t>
  </si>
  <si>
    <t>Mar</t>
  </si>
  <si>
    <t>Apr</t>
  </si>
  <si>
    <t>May</t>
  </si>
  <si>
    <t>Jun</t>
  </si>
  <si>
    <t>Net Sales</t>
  </si>
  <si>
    <t>Margin</t>
  </si>
  <si>
    <t>Total Sales</t>
  </si>
  <si>
    <t>Sales Team</t>
  </si>
  <si>
    <t>Average Sales</t>
  </si>
  <si>
    <t>Totals</t>
  </si>
  <si>
    <t>Average</t>
  </si>
  <si>
    <t>John (x)</t>
  </si>
  <si>
    <t>Jenny (x)</t>
  </si>
  <si>
    <t>Jackie (y)</t>
  </si>
  <si>
    <t>Jim (x)</t>
  </si>
  <si>
    <t>Jill (y)</t>
  </si>
  <si>
    <t>Justin (y)</t>
  </si>
  <si>
    <t>Penny (x)</t>
  </si>
  <si>
    <t>(x) - (y)</t>
  </si>
  <si>
    <t>First</t>
  </si>
  <si>
    <t>Surname</t>
  </si>
  <si>
    <t>Michael</t>
  </si>
  <si>
    <t>Whitney</t>
  </si>
  <si>
    <t>Sara</t>
  </si>
  <si>
    <t>Abel</t>
  </si>
  <si>
    <t>Mary</t>
  </si>
  <si>
    <t>Halal</t>
  </si>
  <si>
    <t>Theodore</t>
  </si>
  <si>
    <t>Switzer</t>
  </si>
  <si>
    <t>Robert</t>
  </si>
  <si>
    <t>Howard</t>
  </si>
  <si>
    <t>Shirley</t>
  </si>
  <si>
    <t>Richardson</t>
  </si>
  <si>
    <t>Jacqueline</t>
  </si>
  <si>
    <t>Allen</t>
  </si>
  <si>
    <t>Jean</t>
  </si>
  <si>
    <t>Banks</t>
  </si>
  <si>
    <t>Frank</t>
  </si>
  <si>
    <t>Wheeler</t>
  </si>
  <si>
    <t>Pay</t>
  </si>
  <si>
    <t>SID</t>
  </si>
  <si>
    <t>A11</t>
  </si>
  <si>
    <t>B21</t>
  </si>
  <si>
    <t>B24</t>
  </si>
  <si>
    <t>B27</t>
  </si>
  <si>
    <t>A03</t>
  </si>
  <si>
    <t>A33</t>
  </si>
  <si>
    <t>C64</t>
  </si>
  <si>
    <t>C55</t>
  </si>
  <si>
    <t>A15</t>
  </si>
  <si>
    <t>B08</t>
  </si>
  <si>
    <t>Job Title</t>
  </si>
  <si>
    <t>IT</t>
  </si>
  <si>
    <t>HR</t>
  </si>
  <si>
    <t>Director</t>
  </si>
  <si>
    <t>IF 2</t>
  </si>
  <si>
    <t>IF 1</t>
  </si>
  <si>
    <t>IF 3</t>
  </si>
  <si>
    <t>IF 4</t>
  </si>
  <si>
    <t>Last Name</t>
  </si>
  <si>
    <t>First Name</t>
  </si>
  <si>
    <t>Department</t>
  </si>
  <si>
    <t>Extension</t>
  </si>
  <si>
    <t>Date Hired</t>
  </si>
  <si>
    <t>Enter a name --&gt;</t>
  </si>
  <si>
    <t>Operations</t>
  </si>
  <si>
    <t>Marketing</t>
  </si>
  <si>
    <t>Administration</t>
  </si>
  <si>
    <t>Income is Greater Than or Equal To…</t>
  </si>
  <si>
    <t>But Less Than or Equal To…</t>
  </si>
  <si>
    <t>Tax Rate</t>
  </si>
  <si>
    <t xml:space="preserve">Enter Income: </t>
  </si>
  <si>
    <t xml:space="preserve">The Tax Rate is: </t>
  </si>
  <si>
    <t>Note: This is set up to work with whole numbers only (no decimals).</t>
  </si>
  <si>
    <t>VLOOKUP TABLE 1</t>
  </si>
  <si>
    <t>VLOOKUP TABLE 2</t>
  </si>
  <si>
    <t>IF VL 5</t>
  </si>
  <si>
    <t>CountIF</t>
  </si>
  <si>
    <t>AverageIF</t>
  </si>
  <si>
    <t>Net Sales for (x)</t>
  </si>
  <si>
    <t>Net Sales for (y)</t>
  </si>
  <si>
    <t>Campbell</t>
  </si>
  <si>
    <t>Kitty</t>
  </si>
  <si>
    <t>Jane</t>
  </si>
  <si>
    <t>Jackson</t>
  </si>
  <si>
    <t>Sunny</t>
  </si>
  <si>
    <t>Flight</t>
  </si>
  <si>
    <t>Morden</t>
  </si>
  <si>
    <t>Manner</t>
  </si>
  <si>
    <t>Nick</t>
  </si>
  <si>
    <t>Night</t>
  </si>
  <si>
    <t>Liz</t>
  </si>
  <si>
    <t>Caines</t>
  </si>
  <si>
    <t>Andrew</t>
  </si>
  <si>
    <t>Wrong</t>
  </si>
  <si>
    <t>Garry</t>
  </si>
  <si>
    <t>Mason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</si>
</sst>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164" formatCode="&quot;£&quot;#,##0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3"/>
      </patternFill>
    </fill>
    <fill>
      <patternFill patternType="solid">
        <fgColor theme="4" tint="0.79998168889431442"/>
        <bgColor indexed="6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44" fontId="0" fillId="0" borderId="0" xfId="1" applyFont="1"/>
    <xf numFmtId="44" fontId="0" fillId="2" borderId="2" xfId="1" applyFont="1" applyFill="1" applyBorder="1"/>
    <xf numFmtId="44" fontId="0" fillId="2" borderId="3" xfId="1" applyFont="1" applyFill="1" applyBorder="1"/>
    <xf numFmtId="44" fontId="0" fillId="2" borderId="4" xfId="1" applyFont="1" applyFill="1" applyBorder="1"/>
    <xf numFmtId="44" fontId="0" fillId="2" borderId="5" xfId="1" applyFont="1" applyFill="1" applyBorder="1"/>
    <xf numFmtId="44" fontId="0" fillId="2" borderId="0" xfId="1" applyFont="1" applyFill="1" applyBorder="1"/>
    <xf numFmtId="44" fontId="0" fillId="2" borderId="6" xfId="1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2" fillId="5" borderId="1" xfId="0" applyFont="1" applyFill="1" applyBorder="1"/>
    <xf numFmtId="0" fontId="0" fillId="0" borderId="11" xfId="0" applyBorder="1"/>
    <xf numFmtId="44" fontId="0" fillId="0" borderId="11" xfId="1" applyFont="1" applyBorder="1"/>
    <xf numFmtId="0" fontId="0" fillId="0" borderId="12" xfId="0" applyBorder="1"/>
    <xf numFmtId="44" fontId="0" fillId="0" borderId="12" xfId="1" applyFont="1" applyBorder="1"/>
    <xf numFmtId="0" fontId="0" fillId="0" borderId="13" xfId="0" applyBorder="1"/>
    <xf numFmtId="0" fontId="0" fillId="0" borderId="7" xfId="0" applyFill="1" applyBorder="1"/>
    <xf numFmtId="0" fontId="2" fillId="0" borderId="8" xfId="0" applyFont="1" applyBorder="1"/>
    <xf numFmtId="10" fontId="0" fillId="0" borderId="10" xfId="0" applyNumberFormat="1" applyFont="1" applyBorder="1"/>
    <xf numFmtId="44" fontId="0" fillId="4" borderId="13" xfId="0" applyNumberFormat="1" applyFill="1" applyBorder="1"/>
    <xf numFmtId="44" fontId="0" fillId="6" borderId="7" xfId="0" applyNumberFormat="1" applyFill="1" applyBorder="1"/>
    <xf numFmtId="44" fontId="0" fillId="0" borderId="7" xfId="0" applyNumberFormat="1" applyBorder="1"/>
    <xf numFmtId="4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2" fillId="6" borderId="13" xfId="0" applyFont="1" applyFill="1" applyBorder="1" applyAlignment="1">
      <alignment horizontal="center"/>
    </xf>
    <xf numFmtId="0" fontId="0" fillId="7" borderId="0" xfId="0" applyFill="1"/>
    <xf numFmtId="0" fontId="3" fillId="8" borderId="0" xfId="0" applyFont="1" applyFill="1"/>
    <xf numFmtId="0" fontId="4" fillId="0" borderId="0" xfId="0" applyFont="1"/>
    <xf numFmtId="14" fontId="0" fillId="0" borderId="0" xfId="0" applyNumberFormat="1"/>
    <xf numFmtId="0" fontId="0" fillId="0" borderId="0" xfId="0" applyFont="1"/>
    <xf numFmtId="0" fontId="3" fillId="8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10" fontId="6" fillId="9" borderId="14" xfId="0" applyNumberFormat="1" applyFont="1" applyFill="1" applyBorder="1" applyAlignment="1">
      <alignment horizontal="center" vertical="top" wrapText="1"/>
    </xf>
    <xf numFmtId="10" fontId="6" fillId="9" borderId="15" xfId="0" applyNumberFormat="1" applyFont="1" applyFill="1" applyBorder="1" applyAlignment="1">
      <alignment horizontal="center" vertical="top" wrapText="1"/>
    </xf>
    <xf numFmtId="0" fontId="7" fillId="0" borderId="0" xfId="0" applyFont="1"/>
    <xf numFmtId="44" fontId="5" fillId="10" borderId="1" xfId="1" applyFont="1" applyFill="1" applyBorder="1" applyAlignment="1">
      <alignment horizontal="right" vertical="top" wrapText="1"/>
    </xf>
    <xf numFmtId="0" fontId="0" fillId="10" borderId="1" xfId="0" applyFill="1" applyBorder="1"/>
    <xf numFmtId="10" fontId="5" fillId="0" borderId="1" xfId="0" applyNumberFormat="1" applyFont="1" applyBorder="1" applyAlignment="1">
      <alignment horizontal="right" vertical="top" wrapText="1"/>
    </xf>
    <xf numFmtId="165" fontId="6" fillId="9" borderId="14" xfId="0" applyNumberFormat="1" applyFont="1" applyFill="1" applyBorder="1" applyAlignment="1">
      <alignment horizontal="right" vertical="top" wrapText="1"/>
    </xf>
    <xf numFmtId="165" fontId="6" fillId="9" borderId="15" xfId="0" applyNumberFormat="1" applyFont="1" applyFill="1" applyBorder="1" applyAlignment="1">
      <alignment horizontal="right" vertical="top" wrapText="1"/>
    </xf>
    <xf numFmtId="166" fontId="0" fillId="0" borderId="0" xfId="1" applyNumberFormat="1" applyFont="1"/>
    <xf numFmtId="10" fontId="0" fillId="0" borderId="11" xfId="0" applyNumberFormat="1" applyBorder="1"/>
    <xf numFmtId="10" fontId="0" fillId="0" borderId="0" xfId="2" applyNumberFormat="1" applyFont="1"/>
    <xf numFmtId="0" fontId="2" fillId="10" borderId="13" xfId="0" applyFont="1" applyFill="1" applyBorder="1" applyAlignment="1">
      <alignment horizontal="center"/>
    </xf>
    <xf numFmtId="0" fontId="2" fillId="10" borderId="0" xfId="0" applyFont="1" applyFill="1"/>
    <xf numFmtId="0" fontId="0" fillId="10" borderId="0" xfId="0" applyFill="1"/>
    <xf numFmtId="0" fontId="2" fillId="4" borderId="13" xfId="0" applyFont="1" applyFill="1" applyBorder="1" applyAlignment="1">
      <alignment horizontal="center"/>
    </xf>
    <xf numFmtId="0" fontId="0" fillId="0" borderId="0" xfId="0" applyFill="1" applyBorder="1"/>
    <xf numFmtId="0" fontId="0" fillId="11" borderId="11" xfId="0" applyFill="1" applyBorder="1"/>
    <xf numFmtId="166" fontId="0" fillId="11" borderId="11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1"/>
  <sheetViews>
    <sheetView zoomScale="85" zoomScaleNormal="85" workbookViewId="0">
      <selection activeCell="J14" sqref="J14"/>
    </sheetView>
  </sheetViews>
  <sheetFormatPr defaultRowHeight="14.4" x14ac:dyDescent="0.3"/>
  <cols>
    <col min="1" max="1" width="16.5546875" customWidth="1"/>
    <col min="2" max="7" width="10.33203125" customWidth="1"/>
    <col min="8" max="8" width="2.5546875" customWidth="1"/>
  </cols>
  <sheetData>
    <row r="1" spans="1:11" ht="15" thickBot="1" x14ac:dyDescent="0.35">
      <c r="A1" s="14" t="s">
        <v>11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I1" t="s">
        <v>13</v>
      </c>
      <c r="J1" t="s">
        <v>14</v>
      </c>
    </row>
    <row r="2" spans="1:11" x14ac:dyDescent="0.3">
      <c r="A2" t="s">
        <v>15</v>
      </c>
      <c r="B2" s="2">
        <v>25</v>
      </c>
      <c r="C2" s="3">
        <v>35</v>
      </c>
      <c r="D2" s="3">
        <v>45</v>
      </c>
      <c r="E2" s="3">
        <v>55</v>
      </c>
      <c r="F2" s="3">
        <v>65</v>
      </c>
      <c r="G2" s="4">
        <v>75</v>
      </c>
      <c r="I2" s="8"/>
      <c r="J2" s="11"/>
    </row>
    <row r="3" spans="1:11" x14ac:dyDescent="0.3">
      <c r="A3" t="s">
        <v>17</v>
      </c>
      <c r="B3" s="5">
        <v>30</v>
      </c>
      <c r="C3" s="6">
        <v>35</v>
      </c>
      <c r="D3" s="6">
        <v>40</v>
      </c>
      <c r="E3" s="6">
        <v>45</v>
      </c>
      <c r="F3" s="6">
        <v>50</v>
      </c>
      <c r="G3" s="7">
        <v>55</v>
      </c>
      <c r="I3" s="9"/>
      <c r="J3" s="12"/>
    </row>
    <row r="4" spans="1:11" x14ac:dyDescent="0.3">
      <c r="A4" t="s">
        <v>16</v>
      </c>
      <c r="B4" s="5">
        <v>15</v>
      </c>
      <c r="C4" s="6">
        <v>30</v>
      </c>
      <c r="D4" s="6">
        <v>55</v>
      </c>
      <c r="E4" s="6">
        <v>40</v>
      </c>
      <c r="F4" s="6">
        <v>30</v>
      </c>
      <c r="G4" s="7">
        <v>10</v>
      </c>
      <c r="I4" s="9"/>
      <c r="J4" s="12"/>
    </row>
    <row r="5" spans="1:11" x14ac:dyDescent="0.3">
      <c r="A5" t="s">
        <v>18</v>
      </c>
      <c r="B5" s="5">
        <v>10</v>
      </c>
      <c r="C5" s="6">
        <v>11</v>
      </c>
      <c r="D5" s="6">
        <v>10</v>
      </c>
      <c r="E5" s="6">
        <v>12</v>
      </c>
      <c r="F5" s="6">
        <v>13</v>
      </c>
      <c r="G5" s="7">
        <v>9</v>
      </c>
      <c r="I5" s="9"/>
      <c r="J5" s="12"/>
    </row>
    <row r="6" spans="1:11" x14ac:dyDescent="0.3">
      <c r="A6" t="s">
        <v>19</v>
      </c>
      <c r="B6" s="5">
        <v>41</v>
      </c>
      <c r="C6" s="6">
        <v>38</v>
      </c>
      <c r="D6" s="6">
        <v>35</v>
      </c>
      <c r="E6" s="6">
        <v>45</v>
      </c>
      <c r="F6" s="6">
        <v>55</v>
      </c>
      <c r="G6" s="7">
        <v>60</v>
      </c>
      <c r="I6" s="9"/>
      <c r="J6" s="12"/>
    </row>
    <row r="7" spans="1:11" x14ac:dyDescent="0.3">
      <c r="A7" t="s">
        <v>20</v>
      </c>
      <c r="B7" s="5"/>
      <c r="C7" s="6"/>
      <c r="D7" s="6">
        <v>5</v>
      </c>
      <c r="E7" s="6">
        <v>12</v>
      </c>
      <c r="F7" s="6">
        <v>22</v>
      </c>
      <c r="G7" s="7">
        <v>34</v>
      </c>
      <c r="I7" s="9"/>
      <c r="J7" s="12"/>
      <c r="K7">
        <f>COUNT(B7:G7)</f>
        <v>4</v>
      </c>
    </row>
    <row r="8" spans="1:11" ht="15" thickBot="1" x14ac:dyDescent="0.35">
      <c r="A8" t="s">
        <v>21</v>
      </c>
      <c r="B8" s="5">
        <v>11</v>
      </c>
      <c r="C8" s="6">
        <v>24</v>
      </c>
      <c r="D8" s="6">
        <v>9</v>
      </c>
      <c r="E8" s="6">
        <v>33</v>
      </c>
      <c r="F8" s="6">
        <v>4</v>
      </c>
      <c r="G8" s="7">
        <v>18</v>
      </c>
      <c r="I8" s="10"/>
      <c r="J8" s="13"/>
    </row>
    <row r="9" spans="1:11" ht="15" thickBot="1" x14ac:dyDescent="0.35">
      <c r="A9" s="15" t="s">
        <v>8</v>
      </c>
      <c r="B9" s="16">
        <f>SUM(B2:B8)</f>
        <v>132</v>
      </c>
      <c r="C9" s="16">
        <f t="shared" ref="C9:G9" si="0">SUM(C2:C8)</f>
        <v>173</v>
      </c>
      <c r="D9" s="16">
        <f t="shared" si="0"/>
        <v>199</v>
      </c>
      <c r="E9" s="16">
        <f t="shared" si="0"/>
        <v>242</v>
      </c>
      <c r="F9" s="16">
        <f t="shared" si="0"/>
        <v>239</v>
      </c>
      <c r="G9" s="16">
        <f t="shared" si="0"/>
        <v>261</v>
      </c>
    </row>
    <row r="10" spans="1:11" x14ac:dyDescent="0.3">
      <c r="A10" s="15" t="s">
        <v>9</v>
      </c>
      <c r="B10" s="16">
        <f t="shared" ref="B10:G10" si="1">B9*$J$11</f>
        <v>13.200000000000001</v>
      </c>
      <c r="C10" s="16">
        <f t="shared" si="1"/>
        <v>17.3</v>
      </c>
      <c r="D10" s="16">
        <f t="shared" si="1"/>
        <v>19.900000000000002</v>
      </c>
      <c r="E10" s="16">
        <f t="shared" si="1"/>
        <v>24.200000000000003</v>
      </c>
      <c r="F10" s="16">
        <f t="shared" si="1"/>
        <v>23.900000000000002</v>
      </c>
      <c r="G10" s="16">
        <f t="shared" si="1"/>
        <v>26.1</v>
      </c>
      <c r="J10" s="21" t="s">
        <v>9</v>
      </c>
    </row>
    <row r="11" spans="1:11" ht="15" thickBot="1" x14ac:dyDescent="0.35">
      <c r="A11" s="17" t="s">
        <v>10</v>
      </c>
      <c r="B11" s="18">
        <f>B9+B10</f>
        <v>145.19999999999999</v>
      </c>
      <c r="C11" s="18">
        <f t="shared" ref="C11:G11" si="2">C9+C10</f>
        <v>190.3</v>
      </c>
      <c r="D11" s="18">
        <f t="shared" si="2"/>
        <v>218.9</v>
      </c>
      <c r="E11" s="18">
        <f t="shared" si="2"/>
        <v>266.2</v>
      </c>
      <c r="F11" s="18">
        <f t="shared" si="2"/>
        <v>262.89999999999998</v>
      </c>
      <c r="G11" s="18">
        <f t="shared" si="2"/>
        <v>287.10000000000002</v>
      </c>
      <c r="J11" s="22">
        <v>0.1</v>
      </c>
    </row>
    <row r="13" spans="1:11" ht="15" thickBot="1" x14ac:dyDescent="0.35">
      <c r="A13" s="19" t="s">
        <v>12</v>
      </c>
      <c r="B13" s="23"/>
      <c r="C13" s="23"/>
      <c r="D13" s="23"/>
      <c r="E13" s="23"/>
      <c r="F13" s="23"/>
      <c r="G13" s="23"/>
    </row>
    <row r="14" spans="1:11" ht="15" thickBot="1" x14ac:dyDescent="0.35">
      <c r="A14" s="20" t="s">
        <v>83</v>
      </c>
      <c r="B14" s="24"/>
      <c r="C14" s="24"/>
      <c r="D14" s="24"/>
      <c r="E14" s="24"/>
      <c r="F14" s="24"/>
      <c r="G14" s="24"/>
    </row>
    <row r="15" spans="1:11" ht="15" thickBot="1" x14ac:dyDescent="0.35">
      <c r="A15" s="20" t="s">
        <v>84</v>
      </c>
      <c r="B15" s="24"/>
      <c r="C15" s="24"/>
      <c r="D15" s="24"/>
      <c r="E15" s="24"/>
      <c r="F15" s="24"/>
      <c r="G15" s="24"/>
    </row>
    <row r="16" spans="1:11" ht="15" thickBot="1" x14ac:dyDescent="0.35">
      <c r="A16" s="20" t="s">
        <v>22</v>
      </c>
      <c r="B16" s="25"/>
      <c r="C16" s="25"/>
      <c r="D16" s="25"/>
      <c r="E16" s="25"/>
      <c r="F16" s="25"/>
      <c r="G16" s="25"/>
    </row>
    <row r="17" spans="2:7" x14ac:dyDescent="0.3">
      <c r="B17" s="26"/>
      <c r="C17" s="26"/>
      <c r="D17" s="26"/>
      <c r="E17" s="26"/>
      <c r="F17" s="26"/>
      <c r="G17" s="26"/>
    </row>
    <row r="21" spans="2:7" x14ac:dyDescent="0.3">
      <c r="D21">
        <f>AVERAGEIF(B2:B8,"&gt;0",B2:B8)</f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20"/>
  <sheetViews>
    <sheetView tabSelected="1" zoomScale="85" zoomScaleNormal="85" workbookViewId="0">
      <selection activeCell="J7" sqref="J7"/>
    </sheetView>
  </sheetViews>
  <sheetFormatPr defaultRowHeight="14.4" x14ac:dyDescent="0.3"/>
  <cols>
    <col min="1" max="1" width="5.5546875" customWidth="1"/>
    <col min="2" max="2" width="8.44140625" bestFit="1" customWidth="1"/>
    <col min="3" max="3" width="10.44140625" bestFit="1" customWidth="1"/>
    <col min="4" max="4" width="10.5546875" customWidth="1"/>
    <col min="5" max="5" width="12.33203125" bestFit="1" customWidth="1"/>
    <col min="6" max="6" width="2.109375" customWidth="1"/>
    <col min="7" max="7" width="12" customWidth="1"/>
    <col min="8" max="8" width="11.109375" customWidth="1"/>
    <col min="9" max="9" width="10.5546875" customWidth="1"/>
    <col min="10" max="10" width="12.6640625" customWidth="1"/>
    <col min="11" max="11" width="9.88671875" customWidth="1"/>
  </cols>
  <sheetData>
    <row r="1" spans="1:12" ht="15" thickBot="1" x14ac:dyDescent="0.35">
      <c r="A1" s="51" t="s">
        <v>44</v>
      </c>
      <c r="B1" s="51" t="s">
        <v>55</v>
      </c>
      <c r="C1" s="51" t="s">
        <v>23</v>
      </c>
      <c r="D1" s="51" t="s">
        <v>24</v>
      </c>
      <c r="E1" s="51" t="s">
        <v>43</v>
      </c>
      <c r="F1" s="30"/>
      <c r="G1" s="29" t="s">
        <v>60</v>
      </c>
      <c r="H1" s="29" t="s">
        <v>59</v>
      </c>
      <c r="I1" s="29" t="s">
        <v>61</v>
      </c>
      <c r="J1" s="29" t="s">
        <v>62</v>
      </c>
      <c r="K1" s="48" t="s">
        <v>80</v>
      </c>
    </row>
    <row r="2" spans="1:12" x14ac:dyDescent="0.3">
      <c r="A2" t="s">
        <v>45</v>
      </c>
      <c r="B2" t="s">
        <v>56</v>
      </c>
      <c r="C2" s="27" t="s">
        <v>25</v>
      </c>
      <c r="D2" s="52" t="s">
        <v>26</v>
      </c>
      <c r="E2" s="28">
        <v>70520</v>
      </c>
      <c r="F2" s="30"/>
      <c r="G2" s="45">
        <f t="shared" ref="G2:G11" si="0">IF(Job_title="IT",Pay*10%,0)</f>
        <v>7052</v>
      </c>
      <c r="H2" s="45">
        <f t="shared" ref="H2:H11" si="1">IF(Job_title&lt;&gt;"IT",Pay*20%,0)</f>
        <v>0</v>
      </c>
      <c r="I2" t="str">
        <f t="shared" ref="I2:I11" si="2">IF(Pay&gt;65000,Surname,"No Match")</f>
        <v>Whitney</v>
      </c>
      <c r="J2" s="1">
        <f t="shared" ref="J2:J11" si="3">IF(AVERAGE(Pay)&gt;Pay,Pay*10%,Pay*1%)</f>
        <v>705.2</v>
      </c>
      <c r="K2" s="47">
        <f t="shared" ref="K2:K11" si="4">IF(E2&gt;60000,VLOOKUP(B2,table1,2,FALSE),VLOOKUP(B2,TABLE2,2,FALSE))</f>
        <v>2.3E-2</v>
      </c>
    </row>
    <row r="3" spans="1:12" ht="14.25" customHeight="1" x14ac:dyDescent="0.3">
      <c r="A3" t="s">
        <v>46</v>
      </c>
      <c r="B3" t="s">
        <v>57</v>
      </c>
      <c r="C3" s="27" t="s">
        <v>27</v>
      </c>
      <c r="D3" s="52" t="s">
        <v>28</v>
      </c>
      <c r="E3" s="28">
        <v>68600</v>
      </c>
      <c r="F3" s="30"/>
      <c r="G3" s="45">
        <f t="shared" si="0"/>
        <v>0</v>
      </c>
      <c r="H3" s="45">
        <f t="shared" si="1"/>
        <v>13720</v>
      </c>
      <c r="I3" t="str">
        <f t="shared" si="2"/>
        <v>Abel</v>
      </c>
      <c r="J3" s="1">
        <f t="shared" si="3"/>
        <v>686</v>
      </c>
      <c r="K3" s="47">
        <f t="shared" si="4"/>
        <v>2.5000000000000001E-2</v>
      </c>
    </row>
    <row r="4" spans="1:12" x14ac:dyDescent="0.3">
      <c r="A4" t="s">
        <v>47</v>
      </c>
      <c r="B4" t="s">
        <v>57</v>
      </c>
      <c r="C4" s="27" t="s">
        <v>29</v>
      </c>
      <c r="D4" s="52" t="s">
        <v>30</v>
      </c>
      <c r="E4" s="28">
        <v>62200</v>
      </c>
      <c r="F4" s="30"/>
      <c r="G4" s="45">
        <f t="shared" si="0"/>
        <v>0</v>
      </c>
      <c r="H4" s="45">
        <f t="shared" si="1"/>
        <v>12440</v>
      </c>
      <c r="I4" t="str">
        <f t="shared" si="2"/>
        <v>No Match</v>
      </c>
      <c r="J4" s="1">
        <f t="shared" si="3"/>
        <v>6220</v>
      </c>
      <c r="K4" s="47">
        <f t="shared" si="4"/>
        <v>2.5000000000000001E-2</v>
      </c>
    </row>
    <row r="5" spans="1:12" x14ac:dyDescent="0.3">
      <c r="A5" t="s">
        <v>48</v>
      </c>
      <c r="B5" t="s">
        <v>56</v>
      </c>
      <c r="C5" s="27" t="s">
        <v>31</v>
      </c>
      <c r="D5" s="52" t="s">
        <v>32</v>
      </c>
      <c r="E5" s="28">
        <v>58000</v>
      </c>
      <c r="F5" s="30"/>
      <c r="G5" s="45">
        <f t="shared" si="0"/>
        <v>5800</v>
      </c>
      <c r="H5" s="45">
        <f t="shared" si="1"/>
        <v>0</v>
      </c>
      <c r="I5" t="str">
        <f t="shared" si="2"/>
        <v>No Match</v>
      </c>
      <c r="J5" s="1">
        <f t="shared" si="3"/>
        <v>5800</v>
      </c>
      <c r="K5" s="47">
        <f t="shared" si="4"/>
        <v>0.15</v>
      </c>
    </row>
    <row r="6" spans="1:12" x14ac:dyDescent="0.3">
      <c r="A6" t="s">
        <v>49</v>
      </c>
      <c r="B6" t="s">
        <v>0</v>
      </c>
      <c r="C6" s="27" t="s">
        <v>33</v>
      </c>
      <c r="D6" s="52" t="s">
        <v>34</v>
      </c>
      <c r="E6" s="28">
        <v>41600</v>
      </c>
      <c r="F6" s="30"/>
      <c r="G6" s="45">
        <f t="shared" si="0"/>
        <v>0</v>
      </c>
      <c r="H6" s="45">
        <f t="shared" si="1"/>
        <v>8320</v>
      </c>
      <c r="I6" t="str">
        <f t="shared" si="2"/>
        <v>No Match</v>
      </c>
      <c r="J6" s="1">
        <f t="shared" si="3"/>
        <v>4160</v>
      </c>
      <c r="K6" s="47">
        <f t="shared" si="4"/>
        <v>0.18</v>
      </c>
    </row>
    <row r="7" spans="1:12" x14ac:dyDescent="0.3">
      <c r="A7" t="s">
        <v>50</v>
      </c>
      <c r="B7" t="s">
        <v>56</v>
      </c>
      <c r="C7" s="27" t="s">
        <v>35</v>
      </c>
      <c r="D7" s="52" t="s">
        <v>36</v>
      </c>
      <c r="E7" s="28">
        <v>79040</v>
      </c>
      <c r="F7" s="30"/>
      <c r="G7" s="45">
        <f t="shared" si="0"/>
        <v>7904</v>
      </c>
      <c r="H7" s="45">
        <f t="shared" si="1"/>
        <v>0</v>
      </c>
      <c r="I7" t="str">
        <f t="shared" si="2"/>
        <v>Richardson</v>
      </c>
      <c r="J7" s="1">
        <f t="shared" si="3"/>
        <v>790.4</v>
      </c>
      <c r="K7" s="47">
        <f t="shared" si="4"/>
        <v>2.3E-2</v>
      </c>
    </row>
    <row r="8" spans="1:12" x14ac:dyDescent="0.3">
      <c r="A8" t="s">
        <v>51</v>
      </c>
      <c r="B8" t="s">
        <v>0</v>
      </c>
      <c r="C8" s="27" t="s">
        <v>37</v>
      </c>
      <c r="D8" s="52" t="s">
        <v>38</v>
      </c>
      <c r="E8" s="28">
        <v>62600</v>
      </c>
      <c r="F8" s="30"/>
      <c r="G8" s="45">
        <f t="shared" si="0"/>
        <v>0</v>
      </c>
      <c r="H8" s="45">
        <f t="shared" si="1"/>
        <v>12520</v>
      </c>
      <c r="I8" t="str">
        <f t="shared" si="2"/>
        <v>No Match</v>
      </c>
      <c r="J8" s="1">
        <f t="shared" si="3"/>
        <v>6260</v>
      </c>
      <c r="K8" s="47">
        <f t="shared" si="4"/>
        <v>1.7999999999999999E-2</v>
      </c>
    </row>
    <row r="9" spans="1:12" x14ac:dyDescent="0.3">
      <c r="A9" t="s">
        <v>52</v>
      </c>
      <c r="B9" t="s">
        <v>58</v>
      </c>
      <c r="C9" s="27" t="s">
        <v>1</v>
      </c>
      <c r="D9" s="52" t="s">
        <v>26</v>
      </c>
      <c r="E9" s="28">
        <v>76900</v>
      </c>
      <c r="F9" s="30"/>
      <c r="G9" s="45">
        <f t="shared" si="0"/>
        <v>0</v>
      </c>
      <c r="H9" s="45">
        <f t="shared" si="1"/>
        <v>15380</v>
      </c>
      <c r="I9" t="str">
        <f t="shared" si="2"/>
        <v>Whitney</v>
      </c>
      <c r="J9" s="1">
        <f t="shared" si="3"/>
        <v>769</v>
      </c>
      <c r="K9" s="47">
        <f t="shared" si="4"/>
        <v>0.02</v>
      </c>
    </row>
    <row r="10" spans="1:12" x14ac:dyDescent="0.3">
      <c r="A10" t="s">
        <v>53</v>
      </c>
      <c r="B10" t="s">
        <v>0</v>
      </c>
      <c r="C10" s="27" t="s">
        <v>39</v>
      </c>
      <c r="D10" s="52" t="s">
        <v>40</v>
      </c>
      <c r="E10" s="28">
        <v>39520</v>
      </c>
      <c r="F10" s="30"/>
      <c r="G10" s="45">
        <f t="shared" si="0"/>
        <v>0</v>
      </c>
      <c r="H10" s="45">
        <f t="shared" si="1"/>
        <v>7904</v>
      </c>
      <c r="I10" t="str">
        <f t="shared" si="2"/>
        <v>No Match</v>
      </c>
      <c r="J10" s="1">
        <f t="shared" si="3"/>
        <v>3952</v>
      </c>
      <c r="K10" s="47">
        <f t="shared" si="4"/>
        <v>0.18</v>
      </c>
    </row>
    <row r="11" spans="1:12" x14ac:dyDescent="0.3">
      <c r="A11" t="s">
        <v>54</v>
      </c>
      <c r="B11" t="s">
        <v>58</v>
      </c>
      <c r="C11" s="27" t="s">
        <v>41</v>
      </c>
      <c r="D11" s="52" t="s">
        <v>42</v>
      </c>
      <c r="E11" s="28">
        <v>81020</v>
      </c>
      <c r="F11" s="30"/>
      <c r="G11" s="45">
        <f t="shared" si="0"/>
        <v>0</v>
      </c>
      <c r="H11" s="45">
        <f t="shared" si="1"/>
        <v>16204</v>
      </c>
      <c r="I11" t="str">
        <f t="shared" si="2"/>
        <v>Wheeler</v>
      </c>
      <c r="J11" s="1">
        <f t="shared" si="3"/>
        <v>810.2</v>
      </c>
      <c r="K11" s="47">
        <f t="shared" si="4"/>
        <v>0.02</v>
      </c>
    </row>
    <row r="12" spans="1:12" x14ac:dyDescent="0.3">
      <c r="D12" s="52"/>
      <c r="E12" s="28"/>
    </row>
    <row r="13" spans="1:12" x14ac:dyDescent="0.3">
      <c r="D13" s="52" t="s">
        <v>81</v>
      </c>
      <c r="E13" s="53">
        <f>COUNTIF(Pay,"&gt;60000")</f>
        <v>7</v>
      </c>
    </row>
    <row r="14" spans="1:12" x14ac:dyDescent="0.3">
      <c r="D14" s="52" t="s">
        <v>82</v>
      </c>
      <c r="E14" s="54">
        <f>AVERAGEIF(Job_title,"IT",Pay)</f>
        <v>69186.666666666672</v>
      </c>
    </row>
    <row r="16" spans="1:12" x14ac:dyDescent="0.3">
      <c r="H16" s="49" t="s">
        <v>78</v>
      </c>
      <c r="I16" s="50"/>
      <c r="K16" s="49" t="s">
        <v>79</v>
      </c>
      <c r="L16" s="50"/>
    </row>
    <row r="17" spans="8:12" x14ac:dyDescent="0.3">
      <c r="H17" s="15" t="s">
        <v>58</v>
      </c>
      <c r="I17" s="46">
        <v>0.02</v>
      </c>
      <c r="K17" s="15" t="s">
        <v>58</v>
      </c>
      <c r="L17" s="46">
        <v>0.1</v>
      </c>
    </row>
    <row r="18" spans="8:12" x14ac:dyDescent="0.3">
      <c r="H18" s="15" t="s">
        <v>57</v>
      </c>
      <c r="I18" s="46">
        <v>2.5000000000000001E-2</v>
      </c>
      <c r="K18" s="15" t="s">
        <v>57</v>
      </c>
      <c r="L18" s="46">
        <v>0.12</v>
      </c>
    </row>
    <row r="19" spans="8:12" x14ac:dyDescent="0.3">
      <c r="H19" s="15" t="s">
        <v>56</v>
      </c>
      <c r="I19" s="46">
        <v>2.3E-2</v>
      </c>
      <c r="K19" s="15" t="s">
        <v>56</v>
      </c>
      <c r="L19" s="46">
        <v>0.15</v>
      </c>
    </row>
    <row r="20" spans="8:12" x14ac:dyDescent="0.3">
      <c r="H20" s="15" t="s">
        <v>0</v>
      </c>
      <c r="I20" s="46">
        <v>1.7999999999999999E-2</v>
      </c>
      <c r="K20" s="15" t="s">
        <v>0</v>
      </c>
      <c r="L20" s="46">
        <v>0.18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5"/>
  <sheetViews>
    <sheetView zoomScaleNormal="100" workbookViewId="0">
      <selection activeCell="E11" sqref="E11"/>
    </sheetView>
  </sheetViews>
  <sheetFormatPr defaultRowHeight="14.4" x14ac:dyDescent="0.3"/>
  <cols>
    <col min="1" max="1" width="16" customWidth="1"/>
    <col min="2" max="2" width="1.6640625" customWidth="1"/>
    <col min="3" max="3" width="10.109375" bestFit="1" customWidth="1"/>
    <col min="4" max="4" width="10.5546875" bestFit="1" customWidth="1"/>
    <col min="5" max="5" width="15" bestFit="1" customWidth="1"/>
    <col min="7" max="7" width="11.33203125" bestFit="1" customWidth="1"/>
  </cols>
  <sheetData>
    <row r="1" spans="1:7" ht="15" thickBot="1" x14ac:dyDescent="0.35">
      <c r="C1" s="31" t="s">
        <v>63</v>
      </c>
      <c r="D1" s="31" t="s">
        <v>64</v>
      </c>
      <c r="E1" s="31" t="s">
        <v>65</v>
      </c>
      <c r="F1" s="31" t="s">
        <v>66</v>
      </c>
      <c r="G1" s="31" t="s">
        <v>67</v>
      </c>
    </row>
    <row r="2" spans="1:7" ht="15" thickBot="1" x14ac:dyDescent="0.35">
      <c r="A2" s="32" t="s">
        <v>68</v>
      </c>
      <c r="C2" s="41" t="s">
        <v>39</v>
      </c>
      <c r="D2" t="str">
        <f>VLOOKUP($C$2,EmpData,2,FALSE)</f>
        <v>Campbell</v>
      </c>
      <c r="E2" t="str">
        <f>VLOOKUP($C$2,EmpData,3,FALSE)</f>
        <v>Sales</v>
      </c>
      <c r="F2">
        <f>VLOOKUP($C$2,EmpData,4,FALSE)</f>
        <v>1234</v>
      </c>
      <c r="G2" s="33">
        <f>VLOOKUP($C$2,EmpData,5,FALSE)</f>
        <v>36078</v>
      </c>
    </row>
    <row r="6" spans="1:7" x14ac:dyDescent="0.3">
      <c r="C6" s="31" t="s">
        <v>63</v>
      </c>
      <c r="D6" s="31" t="s">
        <v>64</v>
      </c>
      <c r="E6" s="31" t="s">
        <v>65</v>
      </c>
      <c r="F6" s="31" t="s">
        <v>66</v>
      </c>
      <c r="G6" s="31" t="s">
        <v>67</v>
      </c>
    </row>
    <row r="7" spans="1:7" x14ac:dyDescent="0.3">
      <c r="C7" t="s">
        <v>39</v>
      </c>
      <c r="D7" t="s">
        <v>85</v>
      </c>
      <c r="E7" t="s">
        <v>0</v>
      </c>
      <c r="F7">
        <v>1234</v>
      </c>
      <c r="G7" s="33">
        <v>36078</v>
      </c>
    </row>
    <row r="8" spans="1:7" x14ac:dyDescent="0.3">
      <c r="C8" t="s">
        <v>86</v>
      </c>
      <c r="D8" t="s">
        <v>85</v>
      </c>
      <c r="E8" t="s">
        <v>69</v>
      </c>
      <c r="F8">
        <v>4321</v>
      </c>
      <c r="G8" s="33">
        <v>39550</v>
      </c>
    </row>
    <row r="9" spans="1:7" x14ac:dyDescent="0.3">
      <c r="C9" t="s">
        <v>87</v>
      </c>
      <c r="D9" t="s">
        <v>88</v>
      </c>
      <c r="E9" t="s">
        <v>70</v>
      </c>
      <c r="F9">
        <v>7408</v>
      </c>
      <c r="G9" s="33">
        <v>38322</v>
      </c>
    </row>
    <row r="10" spans="1:7" x14ac:dyDescent="0.3">
      <c r="C10" t="s">
        <v>89</v>
      </c>
      <c r="D10" t="s">
        <v>90</v>
      </c>
      <c r="E10" t="s">
        <v>71</v>
      </c>
      <c r="F10">
        <v>10495</v>
      </c>
      <c r="G10" s="33">
        <v>40067</v>
      </c>
    </row>
    <row r="11" spans="1:7" x14ac:dyDescent="0.3">
      <c r="C11" t="s">
        <v>91</v>
      </c>
      <c r="D11" t="s">
        <v>92</v>
      </c>
      <c r="E11" t="s">
        <v>71</v>
      </c>
      <c r="F11">
        <v>13582</v>
      </c>
      <c r="G11" s="33">
        <v>36962</v>
      </c>
    </row>
    <row r="12" spans="1:7" x14ac:dyDescent="0.3">
      <c r="C12" t="s">
        <v>93</v>
      </c>
      <c r="D12" t="s">
        <v>94</v>
      </c>
      <c r="E12" t="s">
        <v>71</v>
      </c>
      <c r="F12">
        <v>1359</v>
      </c>
      <c r="G12" s="33">
        <v>38457</v>
      </c>
    </row>
    <row r="13" spans="1:7" x14ac:dyDescent="0.3">
      <c r="C13" t="s">
        <v>95</v>
      </c>
      <c r="D13" t="s">
        <v>96</v>
      </c>
      <c r="E13" t="s">
        <v>69</v>
      </c>
      <c r="F13">
        <v>1086</v>
      </c>
      <c r="G13" s="33">
        <v>36565</v>
      </c>
    </row>
    <row r="14" spans="1:7" x14ac:dyDescent="0.3">
      <c r="C14" t="s">
        <v>97</v>
      </c>
      <c r="D14" t="s">
        <v>98</v>
      </c>
      <c r="E14" t="s">
        <v>69</v>
      </c>
      <c r="F14">
        <v>3087</v>
      </c>
      <c r="G14" s="33">
        <v>38070</v>
      </c>
    </row>
    <row r="15" spans="1:7" x14ac:dyDescent="0.3">
      <c r="C15" t="s">
        <v>99</v>
      </c>
      <c r="D15" t="s">
        <v>100</v>
      </c>
      <c r="E15" t="s">
        <v>70</v>
      </c>
      <c r="F15">
        <v>5310</v>
      </c>
      <c r="G15" s="33">
        <v>40128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9"/>
  <sheetViews>
    <sheetView zoomScaleNormal="100" workbookViewId="0">
      <selection activeCell="B3" sqref="B3"/>
    </sheetView>
  </sheetViews>
  <sheetFormatPr defaultRowHeight="14.4" x14ac:dyDescent="0.3"/>
  <cols>
    <col min="1" max="1" width="19.33203125" customWidth="1"/>
    <col min="2" max="2" width="12.33203125" bestFit="1" customWidth="1"/>
    <col min="4" max="6" width="19.44140625" customWidth="1"/>
  </cols>
  <sheetData>
    <row r="1" spans="1:6" ht="45.75" customHeight="1" thickBot="1" x14ac:dyDescent="0.35">
      <c r="A1" s="34"/>
      <c r="D1" s="35" t="s">
        <v>72</v>
      </c>
      <c r="E1" s="35" t="s">
        <v>73</v>
      </c>
      <c r="F1" s="35" t="s">
        <v>74</v>
      </c>
    </row>
    <row r="2" spans="1:6" ht="15" thickBot="1" x14ac:dyDescent="0.35">
      <c r="A2" s="36" t="s">
        <v>75</v>
      </c>
      <c r="B2" s="40">
        <v>30000</v>
      </c>
      <c r="D2" s="43">
        <v>0</v>
      </c>
      <c r="E2" s="43">
        <v>2500</v>
      </c>
      <c r="F2" s="37">
        <v>0.15</v>
      </c>
    </row>
    <row r="3" spans="1:6" ht="15" thickBot="1" x14ac:dyDescent="0.35">
      <c r="A3" s="36" t="s">
        <v>76</v>
      </c>
      <c r="B3" s="42">
        <f>VLOOKUP(income,data,3)</f>
        <v>0.25</v>
      </c>
      <c r="D3" s="44">
        <f>E2+1</f>
        <v>2501</v>
      </c>
      <c r="E3" s="44">
        <v>29999</v>
      </c>
      <c r="F3" s="38">
        <v>0.2</v>
      </c>
    </row>
    <row r="4" spans="1:6" x14ac:dyDescent="0.3">
      <c r="A4" s="34"/>
      <c r="D4" s="44">
        <f>E3+1</f>
        <v>30000</v>
      </c>
      <c r="E4" s="44">
        <v>59999</v>
      </c>
      <c r="F4" s="38">
        <v>0.25</v>
      </c>
    </row>
    <row r="5" spans="1:6" x14ac:dyDescent="0.3">
      <c r="A5" s="34"/>
      <c r="D5" s="44">
        <f>E4+1</f>
        <v>60000</v>
      </c>
      <c r="E5" s="44">
        <v>99999</v>
      </c>
      <c r="F5" s="38">
        <v>0.31</v>
      </c>
    </row>
    <row r="6" spans="1:6" x14ac:dyDescent="0.3">
      <c r="A6" s="34"/>
      <c r="D6" s="44">
        <f>E5+1</f>
        <v>100000</v>
      </c>
      <c r="E6" s="44">
        <v>289999</v>
      </c>
      <c r="F6" s="38">
        <v>0.35</v>
      </c>
    </row>
    <row r="7" spans="1:6" x14ac:dyDescent="0.3">
      <c r="A7" s="34"/>
      <c r="D7" s="44">
        <f>E6+1</f>
        <v>290000</v>
      </c>
      <c r="E7" s="44"/>
      <c r="F7" s="38">
        <v>0.4</v>
      </c>
    </row>
    <row r="8" spans="1:6" x14ac:dyDescent="0.3">
      <c r="A8" s="34"/>
    </row>
    <row r="9" spans="1:6" x14ac:dyDescent="0.3">
      <c r="A9" s="39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Simple Calculations</vt:lpstr>
      <vt:lpstr>IF Examples</vt:lpstr>
      <vt:lpstr>VLOOKUP Example 1</vt:lpstr>
      <vt:lpstr>VLOOKUP Example 2</vt:lpstr>
      <vt:lpstr>Apr</vt:lpstr>
      <vt:lpstr>data</vt:lpstr>
      <vt:lpstr>EmpData</vt:lpstr>
      <vt:lpstr>Feb</vt:lpstr>
      <vt:lpstr>income</vt:lpstr>
      <vt:lpstr>Jan</vt:lpstr>
      <vt:lpstr>Job_title</vt:lpstr>
      <vt:lpstr>Jun</vt:lpstr>
      <vt:lpstr>Mar</vt:lpstr>
      <vt:lpstr>May</vt:lpstr>
      <vt:lpstr>Pay</vt:lpstr>
      <vt:lpstr>Surname</vt:lpstr>
      <vt:lpstr>table1</vt:lpstr>
      <vt:lpstr>TABLE2</vt:lpstr>
      <vt:lpstr>vat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IPSO FACTO Training File</dc:title>
  <dc:creator>Tim Whitaker</dc:creator>
  <cp:keywords>IPSO FACTO</cp:keywords>
  <cp:lastModifiedBy>comp9</cp:lastModifiedBy>
  <dcterms:created xsi:type="dcterms:W3CDTF">2013-08-19T07:59:08Z</dcterms:created>
  <dcterms:modified xsi:type="dcterms:W3CDTF">2014-09-01T07:09:11Z</dcterms:modified>
  <cp:category>Excel 2</cp:category>
</cp:coreProperties>
</file>