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psofacto\Desktop\"/>
    </mc:Choice>
  </mc:AlternateContent>
  <xr:revisionPtr revIDLastSave="0" documentId="13_ncr:1_{279C0990-9C18-44BD-AC50-9516606B56F6}" xr6:coauthVersionLast="45" xr6:coauthVersionMax="45" xr10:uidLastSave="{00000000-0000-0000-0000-000000000000}"/>
  <bookViews>
    <workbookView xWindow="-120" yWindow="-120" windowWidth="29040" windowHeight="15840" tabRatio="879" activeTab="10" xr2:uid="{00000000-000D-0000-FFFF-FFFF00000000}"/>
  </bookViews>
  <sheets>
    <sheet name="Transaction Type" sheetId="22" r:id="rId1"/>
    <sheet name="Level 3 Debits" sheetId="26" r:id="rId2"/>
    <sheet name="Level 2 Debits" sheetId="29" r:id="rId3"/>
    <sheet name="Level 1 Debits" sheetId="30" r:id="rId4"/>
    <sheet name="Credits" sheetId="32" r:id="rId5"/>
    <sheet name="Summary" sheetId="33" r:id="rId6"/>
    <sheet name="Original &amp; DataTable &amp; RangeN" sheetId="1" r:id="rId7"/>
    <sheet name="ORIGINAL DATA" sheetId="36" r:id="rId8"/>
    <sheet name="Example data" sheetId="37" r:id="rId9"/>
    <sheet name="SOURCE" sheetId="38" r:id="rId10"/>
    <sheet name="START" sheetId="35" r:id="rId11"/>
  </sheets>
  <definedNames>
    <definedName name="_xlnm._FilterDatabase" localSheetId="6" hidden="1">'Original &amp; DataTable &amp; RangeN'!$A$1:$E$79</definedName>
    <definedName name="data">'Original &amp; DataTable &amp; RangeN'!$N$2:$O$46</definedName>
    <definedName name="Description">'Original &amp; DataTable &amp; RangeN'!$M$2:$M$46</definedName>
  </definedNames>
  <calcPr calcId="191029"/>
  <pivotCaches>
    <pivotCache cacheId="0" r:id="rId12"/>
    <pivotCache cacheId="1" r:id="rId13"/>
  </pivotCache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9" i="1" l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3" i="1" a="1"/>
  <c r="F3" i="1" s="1"/>
  <c r="F4" i="1" a="1"/>
  <c r="F4" i="1" s="1"/>
  <c r="F5" i="1" a="1"/>
  <c r="F5" i="1" s="1"/>
  <c r="F2" i="1" a="1"/>
  <c r="F2" i="1" s="1"/>
  <c r="B3" i="37"/>
  <c r="B4" i="37"/>
  <c r="B5" i="37"/>
  <c r="B6" i="37"/>
  <c r="B7" i="37"/>
  <c r="B2" i="37"/>
  <c r="F8" i="33" l="1"/>
  <c r="G8" i="33" s="1"/>
  <c r="F79" i="36"/>
  <c r="F78" i="36"/>
  <c r="F77" i="36"/>
  <c r="F76" i="36"/>
  <c r="F75" i="36"/>
  <c r="F74" i="36"/>
  <c r="F73" i="36"/>
  <c r="F72" i="36"/>
  <c r="F71" i="36"/>
  <c r="F70" i="36"/>
  <c r="F69" i="36"/>
  <c r="F68" i="36"/>
  <c r="F67" i="36"/>
  <c r="F66" i="36"/>
  <c r="F65" i="36"/>
  <c r="F64" i="36"/>
  <c r="F63" i="36"/>
  <c r="F62" i="36"/>
  <c r="F61" i="36"/>
  <c r="F60" i="36"/>
  <c r="F59" i="36"/>
  <c r="F58" i="36"/>
  <c r="F57" i="36"/>
  <c r="F56" i="36"/>
  <c r="F55" i="36"/>
  <c r="F54" i="36"/>
  <c r="F53" i="36"/>
  <c r="F52" i="36"/>
  <c r="F51" i="36"/>
  <c r="F50" i="36"/>
  <c r="F49" i="36"/>
  <c r="F48" i="36"/>
  <c r="F47" i="36"/>
  <c r="F46" i="36"/>
  <c r="F45" i="36"/>
  <c r="F44" i="36"/>
  <c r="F43" i="36"/>
  <c r="F42" i="36"/>
  <c r="F41" i="36"/>
  <c r="F40" i="36"/>
  <c r="F39" i="36"/>
  <c r="F38" i="36"/>
  <c r="F37" i="36"/>
  <c r="F36" i="36"/>
  <c r="F35" i="36"/>
  <c r="F34" i="36"/>
  <c r="F33" i="36"/>
  <c r="F32" i="36"/>
  <c r="F31" i="36"/>
  <c r="F30" i="36"/>
  <c r="F29" i="36"/>
  <c r="F28" i="36"/>
  <c r="F27" i="36"/>
  <c r="F26" i="36"/>
  <c r="F25" i="36"/>
  <c r="F24" i="36"/>
  <c r="F23" i="36"/>
  <c r="F22" i="36"/>
  <c r="F21" i="36"/>
  <c r="F20" i="36"/>
  <c r="F19" i="36"/>
  <c r="F18" i="36"/>
  <c r="F17" i="36"/>
  <c r="F16" i="36"/>
  <c r="F15" i="36"/>
  <c r="F14" i="36"/>
  <c r="F13" i="36"/>
  <c r="F12" i="36"/>
  <c r="F11" i="36"/>
  <c r="F10" i="36"/>
  <c r="F9" i="36"/>
  <c r="F8" i="36"/>
  <c r="F7" i="36"/>
  <c r="F6" i="36"/>
  <c r="F5" i="36"/>
  <c r="F4" i="36"/>
  <c r="F3" i="36"/>
  <c r="F2" i="36"/>
  <c r="E2" i="33"/>
  <c r="B4" i="33" s="1"/>
  <c r="B6" i="3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<sst xmlns="http://schemas.openxmlformats.org/spreadsheetml/2006/main" count="610" uniqueCount="157">
  <si>
    <t>Transaction Date</t>
  </si>
  <si>
    <t>Transaction Type</t>
  </si>
  <si>
    <t>Debit Amount</t>
  </si>
  <si>
    <t>Credit Amount</t>
  </si>
  <si>
    <t>Balance</t>
  </si>
  <si>
    <t>SO</t>
  </si>
  <si>
    <t>IPSO FACTO</t>
  </si>
  <si>
    <t>DEB</t>
  </si>
  <si>
    <t>DD</t>
  </si>
  <si>
    <t>Tasty Pastries</t>
  </si>
  <si>
    <t>THE POST OFFICE</t>
  </si>
  <si>
    <t>CPT</t>
  </si>
  <si>
    <t>Netflix</t>
  </si>
  <si>
    <t>TK MAXX</t>
  </si>
  <si>
    <t>THE WHITE COMPANY</t>
  </si>
  <si>
    <t>PREZZO</t>
  </si>
  <si>
    <t>BGC</t>
  </si>
  <si>
    <t>JOHN LEWIS</t>
  </si>
  <si>
    <t>FEE</t>
  </si>
  <si>
    <t>ACCOUNT FEE</t>
  </si>
  <si>
    <t>MACMILLAN CANCER</t>
  </si>
  <si>
    <t>Row Labels</t>
  </si>
  <si>
    <t>Grand Total</t>
  </si>
  <si>
    <t>Column Labels</t>
  </si>
  <si>
    <t>Sum of Credit Amount</t>
  </si>
  <si>
    <t>Sum of Debit Amount</t>
  </si>
  <si>
    <t>TESCO</t>
  </si>
  <si>
    <t>WAITROSE</t>
  </si>
  <si>
    <t>Pay</t>
  </si>
  <si>
    <t>FISH &amp; CHI</t>
  </si>
  <si>
    <t>B&amp;Q</t>
  </si>
  <si>
    <t>CHEMIST</t>
  </si>
  <si>
    <t>CO-OP</t>
  </si>
  <si>
    <t>Café</t>
  </si>
  <si>
    <t>Vets</t>
  </si>
  <si>
    <t>GREYHOUND pub</t>
  </si>
  <si>
    <t>MARKS&amp;SPENCER</t>
  </si>
  <si>
    <t>FOX &amp; HOUNDS pub</t>
  </si>
  <si>
    <t>Rail ticket</t>
  </si>
  <si>
    <t>London tube</t>
  </si>
  <si>
    <t>Bank</t>
  </si>
  <si>
    <t>PAPERCHASE</t>
  </si>
  <si>
    <t>Credit Card Payment</t>
  </si>
  <si>
    <t>THE TIPSY PIG pub</t>
  </si>
  <si>
    <t>Pet insurance</t>
  </si>
  <si>
    <t>MoT</t>
  </si>
  <si>
    <t>NESPRESSO</t>
  </si>
  <si>
    <t>LIFE Insurance</t>
  </si>
  <si>
    <t>Payment</t>
  </si>
  <si>
    <t>Bank charge</t>
  </si>
  <si>
    <t>Chinese restaurant</t>
  </si>
  <si>
    <t>Amazon</t>
  </si>
  <si>
    <t>MORTGAGE</t>
  </si>
  <si>
    <t>Insurance</t>
  </si>
  <si>
    <t>TV LICENCE</t>
  </si>
  <si>
    <t>DVLA-car tax</t>
  </si>
  <si>
    <t>GUIDE DOGS</t>
  </si>
  <si>
    <t>CAR PARK</t>
  </si>
  <si>
    <t>GAS per quarter</t>
  </si>
  <si>
    <t>ELECTRICITY bill per quarter</t>
  </si>
  <si>
    <t>WATER bill per month</t>
  </si>
  <si>
    <t>Bank Cash Point</t>
  </si>
  <si>
    <t>Buildings Insurance</t>
  </si>
  <si>
    <t>Car Insurance</t>
  </si>
  <si>
    <t>Phone Insurance</t>
  </si>
  <si>
    <t>Description</t>
  </si>
  <si>
    <t>Category</t>
  </si>
  <si>
    <t>Sub Category</t>
  </si>
  <si>
    <t>Level 1</t>
  </si>
  <si>
    <t>House</t>
  </si>
  <si>
    <t>Level 3</t>
  </si>
  <si>
    <t>Level 2</t>
  </si>
  <si>
    <t>Food</t>
  </si>
  <si>
    <t>Self</t>
  </si>
  <si>
    <t xml:space="preserve">Bank </t>
  </si>
  <si>
    <t xml:space="preserve">House </t>
  </si>
  <si>
    <t>Charity</t>
  </si>
  <si>
    <t>Travel</t>
  </si>
  <si>
    <t xml:space="preserve">Travel </t>
  </si>
  <si>
    <t xml:space="preserve">Food </t>
  </si>
  <si>
    <t>Entertainment</t>
  </si>
  <si>
    <t>Income</t>
  </si>
  <si>
    <t xml:space="preserve">Insurance </t>
  </si>
  <si>
    <t xml:space="preserve">Self </t>
  </si>
  <si>
    <t>Transaction</t>
  </si>
  <si>
    <t>SubCategory</t>
  </si>
  <si>
    <t>Monthly INCOME</t>
  </si>
  <si>
    <t>(Multiple Items)</t>
  </si>
  <si>
    <t>Monthly EXPENDITURE</t>
  </si>
  <si>
    <t>Purchases DEB</t>
  </si>
  <si>
    <t>Bank Fee</t>
  </si>
  <si>
    <t>All DD</t>
  </si>
  <si>
    <t>Level 1 DEB</t>
  </si>
  <si>
    <t>Level 2 DEB</t>
  </si>
  <si>
    <t>Level 3 DEB</t>
  </si>
  <si>
    <t>Pivot Tables</t>
  </si>
  <si>
    <t>Goal Seek</t>
  </si>
  <si>
    <t>XLOOKUP</t>
  </si>
  <si>
    <t>SUM</t>
  </si>
  <si>
    <t>Range Names</t>
  </si>
  <si>
    <t>Summary bar functions</t>
  </si>
  <si>
    <t>LEFT</t>
  </si>
  <si>
    <t>Functions</t>
  </si>
  <si>
    <t>Tools</t>
  </si>
  <si>
    <t>TIM WHITAKER 300000000123456788 TWW 125648     10 26FEB20 18:22</t>
  </si>
  <si>
    <t>VODAFONE LTD 12345678921-00001</t>
  </si>
  <si>
    <t>AXA INSURANCE 1234587F</t>
  </si>
  <si>
    <t>JOHN SMITH LTD</t>
  </si>
  <si>
    <t>COMMS SOLUTIONS 60000000012345678 IPSOFACTO 01253456 21456241     10 20FEB20 15:53</t>
  </si>
  <si>
    <t>ACCOUNT DETAILS</t>
  </si>
  <si>
    <t>Export to:</t>
  </si>
  <si>
    <t>Comma Separated Values</t>
  </si>
  <si>
    <t>.XLSX</t>
  </si>
  <si>
    <t xml:space="preserve">Microsoft Excel </t>
  </si>
  <si>
    <t>.CSV</t>
  </si>
  <si>
    <t>Paypal</t>
  </si>
  <si>
    <t>Financial Systems</t>
  </si>
  <si>
    <t>Banks</t>
  </si>
  <si>
    <t>Building Societies</t>
  </si>
  <si>
    <t>Tim Whitaker</t>
  </si>
  <si>
    <t>Clean data</t>
  </si>
  <si>
    <t>Analyse data</t>
  </si>
  <si>
    <t>Topics</t>
  </si>
  <si>
    <t>Data Source</t>
  </si>
  <si>
    <t>APM  00000000012304552874 INV000124586754 1245874     10 14FEB20 08:10</t>
  </si>
  <si>
    <t xml:space="preserve">Current accounts </t>
  </si>
  <si>
    <t>Saving accounts</t>
  </si>
  <si>
    <t>12 months</t>
  </si>
  <si>
    <t>3 months or 150 transactions</t>
  </si>
  <si>
    <t>Data Volume</t>
  </si>
  <si>
    <t>Remove Duplicates</t>
  </si>
  <si>
    <t>Sort</t>
  </si>
  <si>
    <t>Filter</t>
  </si>
  <si>
    <t>Difference</t>
  </si>
  <si>
    <t>Target Difference</t>
  </si>
  <si>
    <t>WELCOME</t>
  </si>
  <si>
    <t>Get Electronic data</t>
  </si>
  <si>
    <t>You've now cleaned up the transaction description</t>
  </si>
  <si>
    <t>We don’t need the balance so the column can be deleted</t>
  </si>
  <si>
    <t>Go to Origanal data sheet</t>
  </si>
  <si>
    <r>
      <t xml:space="preserve">Create table of data </t>
    </r>
    <r>
      <rPr>
        <sz val="11"/>
        <color theme="1"/>
        <rFont val="Wingdings"/>
        <charset val="2"/>
      </rPr>
      <t>è</t>
    </r>
  </si>
  <si>
    <t>Select Data tab and REMOVE DUPLICATES</t>
  </si>
  <si>
    <t>Click in resultant data, then SORT to identify any remaining duplicates</t>
  </si>
  <si>
    <t>Then CATEGORISE &amp; SUB CATEGORISE USING YOUR OWN KEYS</t>
  </si>
  <si>
    <t>Copy "ALL transaction data from column C</t>
  </si>
  <si>
    <t>Paste in its own disconnected column</t>
  </si>
  <si>
    <t>Select the column of data</t>
  </si>
  <si>
    <t>CREATE UNIQUE DESCRIPTION COLUMN</t>
  </si>
  <si>
    <t>NAME THE DATA</t>
  </si>
  <si>
    <t>Highlight Description data in column M</t>
  </si>
  <si>
    <t>Go to Name box in top left and enter DESCRIPTION - enter</t>
  </si>
  <si>
    <t>Highlight CATEGORY and SUB CATEGORY data</t>
  </si>
  <si>
    <t>Go to Name box in top left and enter DATA - enter</t>
  </si>
  <si>
    <t>You can now create an XLOOKUP in F1</t>
  </si>
  <si>
    <t>The subcategory data will automaticallly spill over</t>
  </si>
  <si>
    <t>Use a "GOAL SEEK" to analyse the data</t>
  </si>
  <si>
    <t>On completion you can now use a PIVOT TABLE to analyse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</si>
</sst>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9"/>
      <color rgb="FF111111"/>
      <name val="Arial"/>
      <family val="2"/>
    </font>
    <font>
      <i/>
      <sz val="11"/>
      <color theme="1"/>
      <name val="Calibri"/>
      <family val="2"/>
      <scheme val="minor"/>
    </font>
    <font>
      <sz val="11"/>
      <color theme="1"/>
      <name val="Wingdings"/>
      <charset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14" fontId="0" fillId="0" borderId="0" xfId="0" applyNumberFormat="1"/>
    <xf numFmtId="44" fontId="0" fillId="0" borderId="0" xfId="1" applyFont="1"/>
    <xf numFmtId="0" fontId="0" fillId="0" borderId="0" xfId="0" pivotButton="1"/>
    <xf numFmtId="44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0" fillId="0" borderId="10" xfId="0" applyBorder="1"/>
    <xf numFmtId="44" fontId="0" fillId="0" borderId="10" xfId="0" applyNumberFormat="1" applyBorder="1"/>
    <xf numFmtId="0" fontId="16" fillId="33" borderId="10" xfId="0" applyFont="1" applyFill="1" applyBorder="1"/>
    <xf numFmtId="44" fontId="16" fillId="33" borderId="10" xfId="1" applyFont="1" applyFill="1" applyBorder="1"/>
    <xf numFmtId="44" fontId="0" fillId="0" borderId="10" xfId="1" applyFont="1" applyBorder="1"/>
    <xf numFmtId="0" fontId="16" fillId="35" borderId="10" xfId="0" applyFont="1" applyFill="1" applyBorder="1"/>
    <xf numFmtId="0" fontId="0" fillId="0" borderId="10" xfId="0" applyFill="1" applyBorder="1"/>
    <xf numFmtId="44" fontId="1" fillId="36" borderId="10" xfId="1" applyFont="1" applyFill="1" applyBorder="1"/>
    <xf numFmtId="44" fontId="1" fillId="34" borderId="10" xfId="1" applyFont="1" applyFill="1" applyBorder="1"/>
    <xf numFmtId="0" fontId="0" fillId="34" borderId="10" xfId="0" applyNumberFormat="1" applyFont="1" applyFill="1" applyBorder="1"/>
    <xf numFmtId="44" fontId="1" fillId="37" borderId="10" xfId="1" applyFont="1" applyFill="1" applyBorder="1"/>
    <xf numFmtId="44" fontId="0" fillId="38" borderId="10" xfId="1" applyFont="1" applyFill="1" applyBorder="1"/>
    <xf numFmtId="0" fontId="16" fillId="34" borderId="10" xfId="0" applyFont="1" applyFill="1" applyBorder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0" fillId="0" borderId="0" xfId="0" applyAlignment="1">
      <alignment horizontal="right"/>
    </xf>
    <xf numFmtId="0" fontId="0" fillId="39" borderId="0" xfId="0" applyFill="1"/>
    <xf numFmtId="44" fontId="1" fillId="37" borderId="11" xfId="1" applyFont="1" applyFill="1" applyBorder="1"/>
    <xf numFmtId="0" fontId="19" fillId="38" borderId="0" xfId="0" applyFont="1" applyFill="1"/>
    <xf numFmtId="0" fontId="19" fillId="0" borderId="0" xfId="0" applyFont="1" applyBorder="1" applyAlignment="1">
      <alignment horizontal="center"/>
    </xf>
    <xf numFmtId="0" fontId="16" fillId="0" borderId="0" xfId="0" applyFont="1"/>
    <xf numFmtId="0" fontId="19" fillId="39" borderId="0" xfId="0" applyFont="1" applyFill="1"/>
    <xf numFmtId="44" fontId="0" fillId="40" borderId="0" xfId="0" applyNumberFormat="1" applyFill="1"/>
    <xf numFmtId="0" fontId="0" fillId="41" borderId="0" xfId="0" applyFill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13">
    <dxf>
      <fill>
        <patternFill>
          <bgColor theme="0" tint="-4.9989318521683403E-2"/>
        </patternFill>
      </fill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  <dxf>
      <fill>
        <patternFill patternType="solid">
          <bgColor rgb="FFFFFF00"/>
        </patternFill>
      </fill>
    </dxf>
    <dxf>
      <numFmt numFmtId="34" formatCode="_-&quot;£&quot;* #,##0.00_-;\-&quot;£&quot;* #,##0.00_-;_-&quot;£&quot;* &quot;-&quot;??_-;_-@_-"/>
    </dxf>
    <dxf>
      <numFmt numFmtId="34" formatCode="_-&quot;£&quot;* #,##0.00_-;\-&quot;£&quot;* #,##0.00_-;_-&quot;£&quot;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 Whitaker" refreshedDate="43948.634512037039" createdVersion="6" refreshedVersion="6" minRefreshableVersion="3" recordCount="78" xr:uid="{00000000-000A-0000-FFFF-FFFF87000000}">
  <cacheSource type="worksheet">
    <worksheetSource ref="A1:E79" sheet="Original &amp; DataTable &amp; RangeN"/>
  </cacheSource>
  <cacheFields count="6">
    <cacheField name="Transaction Date" numFmtId="14">
      <sharedItems containsSemiMixedTypes="0" containsNonDate="0" containsDate="1" containsString="0" minDate="2019-11-01T00:00:00" maxDate="2019-11-29T00:00:00" count="19">
        <d v="2019-11-01T00:00:00"/>
        <d v="2019-11-04T00:00:00"/>
        <d v="2019-11-05T00:00:00"/>
        <d v="2019-11-06T00:00:00"/>
        <d v="2019-11-07T00:00:00"/>
        <d v="2019-11-08T00:00:00"/>
        <d v="2019-11-11T00:00:00"/>
        <d v="2019-11-13T00:00:00"/>
        <d v="2019-11-14T00:00:00"/>
        <d v="2019-11-15T00:00:00"/>
        <d v="2019-11-18T00:00:00"/>
        <d v="2019-11-19T00:00:00"/>
        <d v="2019-11-20T00:00:00"/>
        <d v="2019-11-21T00:00:00"/>
        <d v="2019-11-22T00:00:00"/>
        <d v="2019-11-25T00:00:00"/>
        <d v="2019-11-26T00:00:00"/>
        <d v="2019-11-27T00:00:00"/>
        <d v="2019-11-28T00:00:00"/>
      </sharedItems>
    </cacheField>
    <cacheField name="Transaction Type" numFmtId="0">
      <sharedItems count="6">
        <s v="FEE"/>
        <s v="DD"/>
        <s v="SO"/>
        <s v="DEB"/>
        <s v="BGC"/>
        <s v="CPT"/>
      </sharedItems>
    </cacheField>
    <cacheField name="Transaction Description" numFmtId="0">
      <sharedItems count="50">
        <s v="ACCOUNT FEE"/>
        <s v="MORTGAGE"/>
        <s v="GAS per quarter"/>
        <s v="Buildings Insurance"/>
        <s v="ELECTRICITY bill per quarter"/>
        <s v="WATER bill per month"/>
        <s v="Phone Insurance"/>
        <s v="TV LICENCE"/>
        <s v="DVLA-car tax"/>
        <s v="GUIDE DOGS"/>
        <s v="MACMILLAN CANCER"/>
        <s v="B&amp;Q"/>
        <s v="Payment"/>
        <s v="Café"/>
        <s v="JOHN LEWIS"/>
        <s v="CAR PARK"/>
        <s v="MARKS&amp;SPENCER"/>
        <s v="Chinese restaurant"/>
        <s v="CO-OP"/>
        <s v="Amazon"/>
        <s v="Bank charge"/>
        <s v="NESPRESSO"/>
        <s v="LIFE Insurance"/>
        <s v="MoT"/>
        <s v="TESCO"/>
        <s v="THE TIPSY PIG pub"/>
        <s v="Pet insurance"/>
        <s v="Netflix"/>
        <s v="WAITROSE"/>
        <s v="TK MAXX"/>
        <s v="THE WHITE COMPANY"/>
        <s v="PREZZO"/>
        <s v="Credit Card Payment"/>
        <s v="CHEMIST"/>
        <s v="PAPERCHASE"/>
        <s v="THE POST OFFICE"/>
        <s v="Bank Cash Point"/>
        <s v="Rail ticket"/>
        <s v="London tube"/>
        <s v="FOX &amp; HOUNDS pub"/>
        <s v="TESCO "/>
        <s v="Tasty Pastries"/>
        <s v="Vets"/>
        <s v="GREYHOUND pub"/>
        <s v="FISH &amp; CHI"/>
        <s v="JOHNLEWIS"/>
        <s v="Car Insurance"/>
        <s v="Pay"/>
        <s v="House Insurance" u="1"/>
        <s v="Insurance" u="1"/>
      </sharedItems>
    </cacheField>
    <cacheField name="Debit Amount" numFmtId="44">
      <sharedItems containsString="0" containsBlank="1" containsNumber="1" minValue="1.79" maxValue="750"/>
    </cacheField>
    <cacheField name="Credit Amount" numFmtId="44">
      <sharedItems containsString="0" containsBlank="1" containsNumber="1" minValue="0.49" maxValue="2000"/>
    </cacheField>
    <cacheField name="Balance" numFmtId="44">
      <sharedItems containsSemiMixedTypes="0" containsString="0" containsNumber="1" minValue="1658.54" maxValue="7363.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 Whitaker" refreshedDate="43949.598135995373" createdVersion="6" refreshedVersion="6" minRefreshableVersion="3" recordCount="78" xr:uid="{00000000-000A-0000-FFFF-FFFF98000000}">
  <cacheSource type="worksheet">
    <worksheetSource ref="A1:H79" sheet="Original &amp; DataTable &amp; RangeN"/>
  </cacheSource>
  <cacheFields count="8">
    <cacheField name="Transaction Date" numFmtId="14">
      <sharedItems containsSemiMixedTypes="0" containsNonDate="0" containsDate="1" containsString="0" minDate="2019-11-01T00:00:00" maxDate="2019-11-29T00:00:00"/>
    </cacheField>
    <cacheField name="Transaction Type" numFmtId="0">
      <sharedItems count="6">
        <s v="FEE"/>
        <s v="DD"/>
        <s v="SO"/>
        <s v="DEB"/>
        <s v="BGC"/>
        <s v="CPT"/>
      </sharedItems>
    </cacheField>
    <cacheField name="Transaction Description" numFmtId="0">
      <sharedItems count="46">
        <s v="ACCOUNT FEE"/>
        <s v="Buildings Insurance"/>
        <s v="DVLA-car tax"/>
        <s v="ELECTRICITY bill per quarter"/>
        <s v="GAS per quarter"/>
        <s v="GUIDE DOGS"/>
        <s v="MACMILLAN CANCER"/>
        <s v="MORTGAGE"/>
        <s v="Phone Insurance"/>
        <s v="TV LICENCE"/>
        <s v="WATER bill per month"/>
        <s v="Amazon"/>
        <s v="B&amp;Q"/>
        <s v="Café"/>
        <s v="CAR PARK"/>
        <s v="Chinese restaurant"/>
        <s v="CO-OP"/>
        <s v="JOHN LEWIS"/>
        <s v="MARKS&amp;SPENCER"/>
        <s v="Payment"/>
        <s v="Bank charge"/>
        <s v="LIFE Insurance"/>
        <s v="NESPRESSO"/>
        <s v="MoT"/>
        <s v="TESCO"/>
        <s v="Netflix"/>
        <s v="Pet insurance"/>
        <s v="PREZZO"/>
        <s v="THE TIPSY PIG pub"/>
        <s v="THE WHITE COMPANY"/>
        <s v="TK MAXX"/>
        <s v="WAITROSE"/>
        <s v="Credit Card Payment"/>
        <s v="CHEMIST"/>
        <s v="PAPERCHASE"/>
        <s v="Bank Cash Point"/>
        <s v="THE POST OFFICE"/>
        <s v="London tube"/>
        <s v="Rail ticket"/>
        <s v="FOX &amp; HOUNDS pub"/>
        <s v="Tasty Pastries"/>
        <s v="GREYHOUND pub"/>
        <s v="Vets"/>
        <s v="FISH &amp; CHI"/>
        <s v="Car Insurance"/>
        <s v="Pay"/>
      </sharedItems>
    </cacheField>
    <cacheField name="Debit Amount" numFmtId="44">
      <sharedItems containsString="0" containsBlank="1" containsNumber="1" minValue="1.79" maxValue="750" count="69">
        <n v="25"/>
        <n v="181.2"/>
        <n v="12.68"/>
        <n v="177"/>
        <n v="203"/>
        <n v="4.33"/>
        <n v="2"/>
        <n v="750"/>
        <n v="17.71"/>
        <n v="12.83"/>
        <n v="30.5"/>
        <n v="24.1"/>
        <n v="98.1"/>
        <n v="52.21"/>
        <n v="56"/>
        <n v="5"/>
        <n v="21.1"/>
        <n v="8.5"/>
        <n v="50.05"/>
        <n v="40"/>
        <n v="15"/>
        <n v="45.97"/>
        <m/>
        <n v="24"/>
        <n v="98.4"/>
        <n v="45"/>
        <n v="5.54"/>
        <n v="3.44"/>
        <n v="9.2799999999999994"/>
        <n v="20"/>
        <n v="125"/>
        <n v="11.99"/>
        <n v="18.940000000000001"/>
        <n v="30"/>
        <n v="15.75"/>
        <n v="34"/>
        <n v="65"/>
        <n v="123"/>
        <n v="5.0999999999999996"/>
        <n v="43.2"/>
        <n v="22.81"/>
        <n v="4"/>
        <n v="26.95"/>
        <n v="150"/>
        <n v="10"/>
        <n v="5.5"/>
        <n v="5.37"/>
        <n v="3.85"/>
        <n v="4.8"/>
        <n v="17.3"/>
        <n v="2.89"/>
        <n v="8.1"/>
        <n v="34.85"/>
        <n v="100"/>
        <n v="8.4"/>
        <n v="6.2"/>
        <n v="50"/>
        <n v="3"/>
        <n v="6"/>
        <n v="64.5"/>
        <n v="1.79"/>
        <n v="45.25"/>
        <n v="6.35"/>
        <n v="70"/>
        <n v="11.98"/>
        <n v="19.350000000000001"/>
        <n v="2.8"/>
        <n v="11.55"/>
        <n v="55.25"/>
      </sharedItems>
    </cacheField>
    <cacheField name="Credit Amount" numFmtId="44">
      <sharedItems containsString="0" containsBlank="1" containsNumber="1" minValue="0.49" maxValue="2000"/>
    </cacheField>
    <cacheField name="Balance" numFmtId="44">
      <sharedItems containsSemiMixedTypes="0" containsString="0" containsNumber="1" minValue="1658.54" maxValue="7363.02"/>
    </cacheField>
    <cacheField name="Category" numFmtId="0">
      <sharedItems containsMixedTypes="1" containsNumber="1" containsInteger="1" minValue="0" maxValue="0"/>
    </cacheField>
    <cacheField name="Sub Category" numFmtId="0">
      <sharedItems containsBlank="1" count="4">
        <s v="Level 1"/>
        <s v="Level 3"/>
        <s v="Level 2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">
  <r>
    <x v="0"/>
    <x v="0"/>
    <x v="0"/>
    <n v="25"/>
    <m/>
    <n v="4885.87"/>
  </r>
  <r>
    <x v="0"/>
    <x v="1"/>
    <x v="1"/>
    <n v="750"/>
    <m/>
    <n v="5012.87"/>
  </r>
  <r>
    <x v="0"/>
    <x v="1"/>
    <x v="2"/>
    <n v="203"/>
    <m/>
    <n v="6719.44"/>
  </r>
  <r>
    <x v="0"/>
    <x v="1"/>
    <x v="3"/>
    <n v="181.2"/>
    <m/>
    <n v="6922.44"/>
  </r>
  <r>
    <x v="0"/>
    <x v="1"/>
    <x v="4"/>
    <n v="177"/>
    <m/>
    <n v="7103.64"/>
  </r>
  <r>
    <x v="0"/>
    <x v="1"/>
    <x v="5"/>
    <n v="30.5"/>
    <m/>
    <n v="7280.64"/>
  </r>
  <r>
    <x v="0"/>
    <x v="1"/>
    <x v="6"/>
    <n v="17.71"/>
    <m/>
    <n v="7311.14"/>
  </r>
  <r>
    <x v="0"/>
    <x v="1"/>
    <x v="7"/>
    <n v="12.83"/>
    <m/>
    <n v="7328.85"/>
  </r>
  <r>
    <x v="0"/>
    <x v="1"/>
    <x v="8"/>
    <n v="12.68"/>
    <m/>
    <n v="7341.68"/>
  </r>
  <r>
    <x v="0"/>
    <x v="1"/>
    <x v="9"/>
    <n v="4.33"/>
    <m/>
    <n v="7354.36"/>
  </r>
  <r>
    <x v="0"/>
    <x v="2"/>
    <x v="10"/>
    <n v="2"/>
    <m/>
    <n v="7363.02"/>
  </r>
  <r>
    <x v="1"/>
    <x v="3"/>
    <x v="11"/>
    <n v="98.1"/>
    <m/>
    <n v="5372.93"/>
  </r>
  <r>
    <x v="1"/>
    <x v="4"/>
    <x v="12"/>
    <m/>
    <n v="500"/>
    <n v="5471.03"/>
  </r>
  <r>
    <x v="1"/>
    <x v="3"/>
    <x v="11"/>
    <n v="52.21"/>
    <m/>
    <n v="4533.93"/>
  </r>
  <r>
    <x v="1"/>
    <x v="3"/>
    <x v="13"/>
    <n v="56"/>
    <m/>
    <n v="4616.93"/>
  </r>
  <r>
    <x v="1"/>
    <x v="3"/>
    <x v="14"/>
    <n v="50.05"/>
    <m/>
    <n v="4672.93"/>
  </r>
  <r>
    <x v="1"/>
    <x v="3"/>
    <x v="14"/>
    <n v="40"/>
    <m/>
    <n v="4722.9799999999996"/>
  </r>
  <r>
    <x v="1"/>
    <x v="3"/>
    <x v="14"/>
    <n v="15"/>
    <m/>
    <n v="4762.9799999999996"/>
  </r>
  <r>
    <x v="1"/>
    <x v="3"/>
    <x v="15"/>
    <n v="5"/>
    <m/>
    <n v="4777.9799999999996"/>
  </r>
  <r>
    <x v="1"/>
    <x v="3"/>
    <x v="16"/>
    <n v="45.97"/>
    <m/>
    <n v="4786.2"/>
  </r>
  <r>
    <x v="1"/>
    <x v="3"/>
    <x v="17"/>
    <n v="21.1"/>
    <m/>
    <n v="4832.17"/>
  </r>
  <r>
    <x v="1"/>
    <x v="3"/>
    <x v="18"/>
    <n v="8.5"/>
    <m/>
    <n v="4853.2700000000004"/>
  </r>
  <r>
    <x v="1"/>
    <x v="3"/>
    <x v="19"/>
    <n v="24.1"/>
    <m/>
    <n v="4861.7700000000004"/>
  </r>
  <r>
    <x v="2"/>
    <x v="3"/>
    <x v="11"/>
    <n v="24"/>
    <m/>
    <n v="5374.42"/>
  </r>
  <r>
    <x v="2"/>
    <x v="4"/>
    <x v="20"/>
    <m/>
    <n v="0.49"/>
    <n v="5373.42"/>
  </r>
  <r>
    <x v="3"/>
    <x v="3"/>
    <x v="21"/>
    <n v="45"/>
    <m/>
    <n v="5185.32"/>
  </r>
  <r>
    <x v="3"/>
    <x v="1"/>
    <x v="22"/>
    <n v="98.4"/>
    <m/>
    <n v="5276.02"/>
  </r>
  <r>
    <x v="4"/>
    <x v="3"/>
    <x v="23"/>
    <n v="40"/>
    <m/>
    <n v="5139.78"/>
  </r>
  <r>
    <x v="4"/>
    <x v="3"/>
    <x v="11"/>
    <n v="5.54"/>
    <m/>
    <n v="5179.78"/>
  </r>
  <r>
    <x v="5"/>
    <x v="3"/>
    <x v="24"/>
    <n v="3.44"/>
    <m/>
    <n v="5136.34"/>
  </r>
  <r>
    <x v="6"/>
    <x v="3"/>
    <x v="11"/>
    <n v="9.2799999999999994"/>
    <m/>
    <n v="4330.46"/>
  </r>
  <r>
    <x v="6"/>
    <x v="3"/>
    <x v="25"/>
    <n v="15.75"/>
    <m/>
    <n v="4339.74"/>
  </r>
  <r>
    <x v="6"/>
    <x v="1"/>
    <x v="26"/>
    <n v="18.940000000000001"/>
    <m/>
    <n v="4331.49"/>
  </r>
  <r>
    <x v="6"/>
    <x v="3"/>
    <x v="27"/>
    <n v="11.99"/>
    <m/>
    <n v="4600.43"/>
  </r>
  <r>
    <x v="6"/>
    <x v="3"/>
    <x v="28"/>
    <n v="65"/>
    <m/>
    <n v="4612.42"/>
  </r>
  <r>
    <x v="6"/>
    <x v="3"/>
    <x v="29"/>
    <n v="34"/>
    <m/>
    <n v="4736.8500000000004"/>
  </r>
  <r>
    <x v="6"/>
    <x v="3"/>
    <x v="30"/>
    <n v="25"/>
    <m/>
    <n v="4823.88"/>
  </r>
  <r>
    <x v="6"/>
    <x v="3"/>
    <x v="11"/>
    <n v="20"/>
    <m/>
    <n v="4869.88"/>
  </r>
  <r>
    <x v="6"/>
    <x v="3"/>
    <x v="14"/>
    <n v="125"/>
    <m/>
    <n v="4903.2299999999996"/>
  </r>
  <r>
    <x v="6"/>
    <x v="3"/>
    <x v="31"/>
    <n v="30"/>
    <m/>
    <n v="5106.6899999999996"/>
  </r>
  <r>
    <x v="7"/>
    <x v="3"/>
    <x v="24"/>
    <n v="5.0999999999999996"/>
    <m/>
    <n v="3225.89"/>
  </r>
  <r>
    <x v="7"/>
    <x v="1"/>
    <x v="32"/>
    <n v="123"/>
    <m/>
    <n v="3230.99"/>
  </r>
  <r>
    <x v="8"/>
    <x v="3"/>
    <x v="33"/>
    <n v="43.2"/>
    <m/>
    <n v="3143.98"/>
  </r>
  <r>
    <x v="8"/>
    <x v="3"/>
    <x v="16"/>
    <n v="22.81"/>
    <m/>
    <n v="3187.18"/>
  </r>
  <r>
    <x v="8"/>
    <x v="3"/>
    <x v="34"/>
    <n v="4"/>
    <m/>
    <n v="3209.99"/>
  </r>
  <r>
    <x v="9"/>
    <x v="3"/>
    <x v="11"/>
    <n v="26.95"/>
    <m/>
    <n v="2679.34"/>
  </r>
  <r>
    <x v="9"/>
    <x v="3"/>
    <x v="35"/>
    <n v="5.5"/>
    <m/>
    <n v="2719.29"/>
  </r>
  <r>
    <x v="9"/>
    <x v="5"/>
    <x v="36"/>
    <n v="150"/>
    <m/>
    <n v="2724.79"/>
  </r>
  <r>
    <x v="9"/>
    <x v="5"/>
    <x v="36"/>
    <n v="10"/>
    <m/>
    <n v="2874.79"/>
  </r>
  <r>
    <x v="10"/>
    <x v="3"/>
    <x v="35"/>
    <n v="8.1"/>
    <m/>
    <n v="2626.55"/>
  </r>
  <r>
    <x v="10"/>
    <x v="3"/>
    <x v="18"/>
    <n v="5.37"/>
    <m/>
    <n v="2634.65"/>
  </r>
  <r>
    <x v="10"/>
    <x v="3"/>
    <x v="18"/>
    <n v="3.85"/>
    <m/>
    <n v="2640.02"/>
  </r>
  <r>
    <x v="10"/>
    <x v="3"/>
    <x v="37"/>
    <n v="17.3"/>
    <m/>
    <n v="2654.35"/>
  </r>
  <r>
    <x v="10"/>
    <x v="3"/>
    <x v="38"/>
    <n v="4.8"/>
    <m/>
    <n v="2671.65"/>
  </r>
  <r>
    <x v="10"/>
    <x v="3"/>
    <x v="24"/>
    <n v="2.89"/>
    <m/>
    <n v="2676.45"/>
  </r>
  <r>
    <x v="11"/>
    <x v="3"/>
    <x v="24"/>
    <n v="100"/>
    <m/>
    <n v="2445.85"/>
  </r>
  <r>
    <x v="11"/>
    <x v="3"/>
    <x v="39"/>
    <n v="34.85"/>
    <m/>
    <n v="2591.6999999999998"/>
  </r>
  <r>
    <x v="12"/>
    <x v="3"/>
    <x v="14"/>
    <n v="45"/>
    <m/>
    <n v="2367.89"/>
  </r>
  <r>
    <x v="12"/>
    <x v="3"/>
    <x v="18"/>
    <n v="8.4"/>
    <m/>
    <n v="2437.4499999999998"/>
  </r>
  <r>
    <x v="13"/>
    <x v="3"/>
    <x v="40"/>
    <n v="50"/>
    <m/>
    <n v="2300.69"/>
  </r>
  <r>
    <x v="13"/>
    <x v="3"/>
    <x v="40"/>
    <n v="3"/>
    <m/>
    <n v="2350.69"/>
  </r>
  <r>
    <x v="13"/>
    <x v="3"/>
    <x v="16"/>
    <n v="6.2"/>
    <m/>
    <n v="2361.69"/>
  </r>
  <r>
    <x v="14"/>
    <x v="3"/>
    <x v="41"/>
    <n v="6"/>
    <m/>
    <n v="2294.69"/>
  </r>
  <r>
    <x v="15"/>
    <x v="3"/>
    <x v="11"/>
    <n v="64.5"/>
    <m/>
    <n v="2061.8000000000002"/>
  </r>
  <r>
    <x v="15"/>
    <x v="3"/>
    <x v="18"/>
    <n v="6.35"/>
    <m/>
    <n v="2126.3000000000002"/>
  </r>
  <r>
    <x v="15"/>
    <x v="3"/>
    <x v="13"/>
    <n v="1.79"/>
    <m/>
    <n v="2132.65"/>
  </r>
  <r>
    <x v="15"/>
    <x v="3"/>
    <x v="13"/>
    <n v="45.25"/>
    <m/>
    <n v="2134.44"/>
  </r>
  <r>
    <x v="15"/>
    <x v="3"/>
    <x v="42"/>
    <n v="45"/>
    <m/>
    <n v="2179.69"/>
  </r>
  <r>
    <x v="15"/>
    <x v="3"/>
    <x v="43"/>
    <n v="70"/>
    <m/>
    <n v="2224.69"/>
  </r>
  <r>
    <x v="16"/>
    <x v="3"/>
    <x v="11"/>
    <n v="100"/>
    <m/>
    <n v="1672.89"/>
  </r>
  <r>
    <x v="16"/>
    <x v="3"/>
    <x v="28"/>
    <n v="19.350000000000001"/>
    <m/>
    <n v="2030.47"/>
  </r>
  <r>
    <x v="16"/>
    <x v="3"/>
    <x v="33"/>
    <n v="11.98"/>
    <m/>
    <n v="2049.8200000000002"/>
  </r>
  <r>
    <x v="17"/>
    <x v="3"/>
    <x v="44"/>
    <n v="11.55"/>
    <m/>
    <n v="1658.54"/>
  </r>
  <r>
    <x v="17"/>
    <x v="3"/>
    <x v="18"/>
    <n v="2.8"/>
    <m/>
    <n v="1670.09"/>
  </r>
  <r>
    <x v="18"/>
    <x v="3"/>
    <x v="45"/>
    <n v="50"/>
    <m/>
    <n v="6568.8"/>
  </r>
  <r>
    <x v="18"/>
    <x v="1"/>
    <x v="46"/>
    <n v="55.25"/>
    <m/>
    <n v="6633.35"/>
  </r>
  <r>
    <x v="18"/>
    <x v="2"/>
    <x v="47"/>
    <m/>
    <n v="1500"/>
    <n v="6658.54"/>
  </r>
  <r>
    <x v="18"/>
    <x v="2"/>
    <x v="47"/>
    <m/>
    <n v="2000"/>
    <n v="4158.5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">
  <r>
    <d v="2019-11-01T00:00:00"/>
    <x v="0"/>
    <x v="0"/>
    <x v="0"/>
    <m/>
    <n v="4885.87"/>
    <s v="Bank"/>
    <x v="0"/>
  </r>
  <r>
    <d v="2019-11-01T00:00:00"/>
    <x v="1"/>
    <x v="1"/>
    <x v="1"/>
    <m/>
    <n v="6922.44"/>
    <s v="Insurance"/>
    <x v="0"/>
  </r>
  <r>
    <d v="2019-11-01T00:00:00"/>
    <x v="1"/>
    <x v="2"/>
    <x v="2"/>
    <m/>
    <n v="7341.68"/>
    <s v="Travel "/>
    <x v="0"/>
  </r>
  <r>
    <d v="2019-11-01T00:00:00"/>
    <x v="1"/>
    <x v="3"/>
    <x v="3"/>
    <m/>
    <n v="7103.64"/>
    <s v="House"/>
    <x v="0"/>
  </r>
  <r>
    <d v="2019-11-01T00:00:00"/>
    <x v="1"/>
    <x v="4"/>
    <x v="4"/>
    <m/>
    <n v="6719.44"/>
    <s v="House "/>
    <x v="0"/>
  </r>
  <r>
    <d v="2019-11-01T00:00:00"/>
    <x v="1"/>
    <x v="5"/>
    <x v="5"/>
    <m/>
    <n v="7354.36"/>
    <s v="Charity"/>
    <x v="1"/>
  </r>
  <r>
    <d v="2019-11-01T00:00:00"/>
    <x v="2"/>
    <x v="6"/>
    <x v="6"/>
    <m/>
    <n v="7363.02"/>
    <s v="Charity"/>
    <x v="1"/>
  </r>
  <r>
    <d v="2019-11-01T00:00:00"/>
    <x v="1"/>
    <x v="7"/>
    <x v="7"/>
    <m/>
    <n v="5012.87"/>
    <s v="House "/>
    <x v="0"/>
  </r>
  <r>
    <d v="2019-11-01T00:00:00"/>
    <x v="1"/>
    <x v="8"/>
    <x v="8"/>
    <m/>
    <n v="7311.14"/>
    <s v="Insurance "/>
    <x v="2"/>
  </r>
  <r>
    <d v="2019-11-01T00:00:00"/>
    <x v="1"/>
    <x v="9"/>
    <x v="9"/>
    <m/>
    <n v="7328.85"/>
    <s v="House"/>
    <x v="0"/>
  </r>
  <r>
    <d v="2019-11-01T00:00:00"/>
    <x v="1"/>
    <x v="10"/>
    <x v="10"/>
    <m/>
    <n v="7280.64"/>
    <s v="House "/>
    <x v="0"/>
  </r>
  <r>
    <d v="2019-11-04T00:00:00"/>
    <x v="3"/>
    <x v="11"/>
    <x v="11"/>
    <m/>
    <n v="4861.7700000000004"/>
    <s v="House"/>
    <x v="1"/>
  </r>
  <r>
    <d v="2019-11-04T00:00:00"/>
    <x v="3"/>
    <x v="12"/>
    <x v="12"/>
    <m/>
    <n v="5372.93"/>
    <s v="House"/>
    <x v="1"/>
  </r>
  <r>
    <d v="2019-11-04T00:00:00"/>
    <x v="3"/>
    <x v="12"/>
    <x v="13"/>
    <m/>
    <n v="4533.93"/>
    <s v="House"/>
    <x v="1"/>
  </r>
  <r>
    <d v="2019-11-04T00:00:00"/>
    <x v="3"/>
    <x v="13"/>
    <x v="14"/>
    <m/>
    <n v="4616.93"/>
    <s v="Food"/>
    <x v="1"/>
  </r>
  <r>
    <d v="2019-11-04T00:00:00"/>
    <x v="3"/>
    <x v="14"/>
    <x v="15"/>
    <m/>
    <n v="4777.9799999999996"/>
    <s v="Travel"/>
    <x v="0"/>
  </r>
  <r>
    <d v="2019-11-04T00:00:00"/>
    <x v="3"/>
    <x v="15"/>
    <x v="16"/>
    <m/>
    <n v="4832.17"/>
    <s v="Food"/>
    <x v="1"/>
  </r>
  <r>
    <d v="2019-11-04T00:00:00"/>
    <x v="3"/>
    <x v="16"/>
    <x v="17"/>
    <m/>
    <n v="4853.2700000000004"/>
    <s v="Food"/>
    <x v="0"/>
  </r>
  <r>
    <d v="2019-11-04T00:00:00"/>
    <x v="3"/>
    <x v="17"/>
    <x v="18"/>
    <m/>
    <n v="4672.93"/>
    <s v="Self"/>
    <x v="1"/>
  </r>
  <r>
    <d v="2019-11-04T00:00:00"/>
    <x v="3"/>
    <x v="17"/>
    <x v="19"/>
    <m/>
    <n v="4722.9799999999996"/>
    <s v="Self"/>
    <x v="1"/>
  </r>
  <r>
    <d v="2019-11-04T00:00:00"/>
    <x v="3"/>
    <x v="17"/>
    <x v="20"/>
    <m/>
    <n v="4762.9799999999996"/>
    <s v="Self"/>
    <x v="1"/>
  </r>
  <r>
    <d v="2019-11-04T00:00:00"/>
    <x v="3"/>
    <x v="18"/>
    <x v="21"/>
    <m/>
    <n v="4786.2"/>
    <s v="Food "/>
    <x v="0"/>
  </r>
  <r>
    <d v="2019-11-04T00:00:00"/>
    <x v="4"/>
    <x v="19"/>
    <x v="22"/>
    <n v="500"/>
    <n v="5471.03"/>
    <s v="Income"/>
    <x v="0"/>
  </r>
  <r>
    <d v="2019-11-05T00:00:00"/>
    <x v="3"/>
    <x v="12"/>
    <x v="23"/>
    <m/>
    <n v="5374.42"/>
    <s v="House"/>
    <x v="1"/>
  </r>
  <r>
    <d v="2019-11-05T00:00:00"/>
    <x v="4"/>
    <x v="20"/>
    <x v="22"/>
    <n v="0.49"/>
    <n v="5373.42"/>
    <s v="Bank"/>
    <x v="0"/>
  </r>
  <r>
    <d v="2019-11-06T00:00:00"/>
    <x v="1"/>
    <x v="21"/>
    <x v="24"/>
    <m/>
    <n v="5276.02"/>
    <s v="Insurance"/>
    <x v="0"/>
  </r>
  <r>
    <d v="2019-11-06T00:00:00"/>
    <x v="3"/>
    <x v="22"/>
    <x v="25"/>
    <m/>
    <n v="5185.32"/>
    <s v="Food"/>
    <x v="1"/>
  </r>
  <r>
    <d v="2019-11-07T00:00:00"/>
    <x v="3"/>
    <x v="12"/>
    <x v="26"/>
    <m/>
    <n v="5179.78"/>
    <s v="House"/>
    <x v="1"/>
  </r>
  <r>
    <d v="2019-11-07T00:00:00"/>
    <x v="3"/>
    <x v="23"/>
    <x v="19"/>
    <m/>
    <n v="5139.78"/>
    <s v="Travel "/>
    <x v="0"/>
  </r>
  <r>
    <d v="2019-11-08T00:00:00"/>
    <x v="3"/>
    <x v="24"/>
    <x v="27"/>
    <m/>
    <n v="5136.34"/>
    <s v="Food"/>
    <x v="0"/>
  </r>
  <r>
    <d v="2019-11-11T00:00:00"/>
    <x v="3"/>
    <x v="12"/>
    <x v="28"/>
    <m/>
    <n v="4330.46"/>
    <s v="House"/>
    <x v="1"/>
  </r>
  <r>
    <d v="2019-11-11T00:00:00"/>
    <x v="3"/>
    <x v="12"/>
    <x v="29"/>
    <m/>
    <n v="4869.88"/>
    <s v="House"/>
    <x v="1"/>
  </r>
  <r>
    <d v="2019-11-11T00:00:00"/>
    <x v="3"/>
    <x v="17"/>
    <x v="30"/>
    <m/>
    <n v="4903.2299999999996"/>
    <s v="Self"/>
    <x v="1"/>
  </r>
  <r>
    <d v="2019-11-11T00:00:00"/>
    <x v="3"/>
    <x v="25"/>
    <x v="31"/>
    <m/>
    <n v="4600.43"/>
    <s v="Entertainment"/>
    <x v="1"/>
  </r>
  <r>
    <d v="2019-11-11T00:00:00"/>
    <x v="1"/>
    <x v="26"/>
    <x v="32"/>
    <m/>
    <n v="4331.49"/>
    <s v="Insurance "/>
    <x v="2"/>
  </r>
  <r>
    <d v="2019-11-11T00:00:00"/>
    <x v="3"/>
    <x v="27"/>
    <x v="33"/>
    <m/>
    <n v="5106.6899999999996"/>
    <s v="Food"/>
    <x v="1"/>
  </r>
  <r>
    <d v="2019-11-11T00:00:00"/>
    <x v="3"/>
    <x v="28"/>
    <x v="34"/>
    <m/>
    <n v="4339.74"/>
    <s v="Food"/>
    <x v="1"/>
  </r>
  <r>
    <d v="2019-11-11T00:00:00"/>
    <x v="3"/>
    <x v="29"/>
    <x v="0"/>
    <m/>
    <n v="4823.88"/>
    <s v="Self"/>
    <x v="1"/>
  </r>
  <r>
    <d v="2019-11-11T00:00:00"/>
    <x v="3"/>
    <x v="30"/>
    <x v="35"/>
    <m/>
    <n v="4736.8500000000004"/>
    <s v="Self "/>
    <x v="1"/>
  </r>
  <r>
    <d v="2019-11-11T00:00:00"/>
    <x v="3"/>
    <x v="31"/>
    <x v="36"/>
    <m/>
    <n v="4612.42"/>
    <s v="Food"/>
    <x v="0"/>
  </r>
  <r>
    <d v="2019-11-13T00:00:00"/>
    <x v="1"/>
    <x v="32"/>
    <x v="37"/>
    <m/>
    <n v="3230.99"/>
    <s v="Bank "/>
    <x v="0"/>
  </r>
  <r>
    <d v="2019-11-13T00:00:00"/>
    <x v="3"/>
    <x v="24"/>
    <x v="38"/>
    <m/>
    <n v="3225.89"/>
    <s v="Food"/>
    <x v="0"/>
  </r>
  <r>
    <d v="2019-11-14T00:00:00"/>
    <x v="3"/>
    <x v="33"/>
    <x v="39"/>
    <m/>
    <n v="3143.98"/>
    <s v="Self"/>
    <x v="0"/>
  </r>
  <r>
    <d v="2019-11-14T00:00:00"/>
    <x v="3"/>
    <x v="18"/>
    <x v="40"/>
    <m/>
    <n v="3187.18"/>
    <s v="Food "/>
    <x v="0"/>
  </r>
  <r>
    <d v="2019-11-14T00:00:00"/>
    <x v="3"/>
    <x v="34"/>
    <x v="41"/>
    <m/>
    <n v="3209.99"/>
    <s v="House"/>
    <x v="1"/>
  </r>
  <r>
    <d v="2019-11-15T00:00:00"/>
    <x v="3"/>
    <x v="12"/>
    <x v="42"/>
    <m/>
    <n v="2679.34"/>
    <s v="House"/>
    <x v="1"/>
  </r>
  <r>
    <d v="2019-11-15T00:00:00"/>
    <x v="5"/>
    <x v="35"/>
    <x v="43"/>
    <m/>
    <n v="2724.79"/>
    <s v="Bank"/>
    <x v="2"/>
  </r>
  <r>
    <d v="2019-11-15T00:00:00"/>
    <x v="5"/>
    <x v="35"/>
    <x v="44"/>
    <m/>
    <n v="2874.79"/>
    <s v="Bank"/>
    <x v="2"/>
  </r>
  <r>
    <d v="2019-11-15T00:00:00"/>
    <x v="3"/>
    <x v="36"/>
    <x v="45"/>
    <m/>
    <n v="2719.29"/>
    <s v="House"/>
    <x v="0"/>
  </r>
  <r>
    <d v="2019-11-18T00:00:00"/>
    <x v="3"/>
    <x v="16"/>
    <x v="46"/>
    <m/>
    <n v="2634.65"/>
    <s v="Food"/>
    <x v="0"/>
  </r>
  <r>
    <d v="2019-11-18T00:00:00"/>
    <x v="3"/>
    <x v="16"/>
    <x v="47"/>
    <m/>
    <n v="2640.02"/>
    <s v="Food"/>
    <x v="0"/>
  </r>
  <r>
    <d v="2019-11-18T00:00:00"/>
    <x v="3"/>
    <x v="37"/>
    <x v="48"/>
    <m/>
    <n v="2671.65"/>
    <s v="Travel"/>
    <x v="0"/>
  </r>
  <r>
    <d v="2019-11-18T00:00:00"/>
    <x v="3"/>
    <x v="38"/>
    <x v="49"/>
    <m/>
    <n v="2654.35"/>
    <s v="Travel"/>
    <x v="0"/>
  </r>
  <r>
    <d v="2019-11-18T00:00:00"/>
    <x v="3"/>
    <x v="24"/>
    <x v="50"/>
    <m/>
    <n v="2676.45"/>
    <s v="Food"/>
    <x v="0"/>
  </r>
  <r>
    <d v="2019-11-18T00:00:00"/>
    <x v="3"/>
    <x v="36"/>
    <x v="51"/>
    <m/>
    <n v="2626.55"/>
    <s v="House"/>
    <x v="0"/>
  </r>
  <r>
    <d v="2019-11-19T00:00:00"/>
    <x v="3"/>
    <x v="39"/>
    <x v="52"/>
    <m/>
    <n v="2591.6999999999998"/>
    <s v="Food"/>
    <x v="1"/>
  </r>
  <r>
    <d v="2019-11-19T00:00:00"/>
    <x v="3"/>
    <x v="24"/>
    <x v="53"/>
    <m/>
    <n v="2445.85"/>
    <s v="Food"/>
    <x v="0"/>
  </r>
  <r>
    <d v="2019-11-20T00:00:00"/>
    <x v="3"/>
    <x v="16"/>
    <x v="54"/>
    <m/>
    <n v="2437.4499999999998"/>
    <s v="Food"/>
    <x v="0"/>
  </r>
  <r>
    <d v="2019-11-20T00:00:00"/>
    <x v="3"/>
    <x v="17"/>
    <x v="25"/>
    <m/>
    <n v="2367.89"/>
    <s v="Self"/>
    <x v="1"/>
  </r>
  <r>
    <d v="2019-11-21T00:00:00"/>
    <x v="3"/>
    <x v="18"/>
    <x v="55"/>
    <m/>
    <n v="2361.69"/>
    <s v="Food "/>
    <x v="0"/>
  </r>
  <r>
    <d v="2019-11-21T00:00:00"/>
    <x v="3"/>
    <x v="24"/>
    <x v="56"/>
    <m/>
    <n v="2300.69"/>
    <s v="Food"/>
    <x v="0"/>
  </r>
  <r>
    <d v="2019-11-21T00:00:00"/>
    <x v="3"/>
    <x v="24"/>
    <x v="57"/>
    <m/>
    <n v="2350.69"/>
    <s v="Food"/>
    <x v="0"/>
  </r>
  <r>
    <d v="2019-11-22T00:00:00"/>
    <x v="3"/>
    <x v="40"/>
    <x v="58"/>
    <m/>
    <n v="2294.69"/>
    <s v="Food"/>
    <x v="1"/>
  </r>
  <r>
    <d v="2019-11-25T00:00:00"/>
    <x v="3"/>
    <x v="12"/>
    <x v="59"/>
    <m/>
    <n v="2061.8000000000002"/>
    <s v="House"/>
    <x v="1"/>
  </r>
  <r>
    <d v="2019-11-25T00:00:00"/>
    <x v="3"/>
    <x v="13"/>
    <x v="60"/>
    <m/>
    <n v="2132.65"/>
    <s v="Food"/>
    <x v="1"/>
  </r>
  <r>
    <d v="2019-11-25T00:00:00"/>
    <x v="3"/>
    <x v="13"/>
    <x v="61"/>
    <m/>
    <n v="2134.44"/>
    <s v="Food"/>
    <x v="1"/>
  </r>
  <r>
    <d v="2019-11-25T00:00:00"/>
    <x v="3"/>
    <x v="16"/>
    <x v="62"/>
    <m/>
    <n v="2126.3000000000002"/>
    <s v="Food"/>
    <x v="0"/>
  </r>
  <r>
    <d v="2019-11-25T00:00:00"/>
    <x v="3"/>
    <x v="41"/>
    <x v="63"/>
    <m/>
    <n v="2224.69"/>
    <s v="Food"/>
    <x v="1"/>
  </r>
  <r>
    <d v="2019-11-25T00:00:00"/>
    <x v="3"/>
    <x v="42"/>
    <x v="25"/>
    <m/>
    <n v="2179.69"/>
    <s v="House "/>
    <x v="0"/>
  </r>
  <r>
    <d v="2019-11-26T00:00:00"/>
    <x v="3"/>
    <x v="12"/>
    <x v="53"/>
    <m/>
    <n v="1672.89"/>
    <s v="House"/>
    <x v="1"/>
  </r>
  <r>
    <d v="2019-11-26T00:00:00"/>
    <x v="3"/>
    <x v="33"/>
    <x v="64"/>
    <m/>
    <n v="2049.8200000000002"/>
    <s v="Self"/>
    <x v="0"/>
  </r>
  <r>
    <d v="2019-11-26T00:00:00"/>
    <x v="3"/>
    <x v="31"/>
    <x v="65"/>
    <m/>
    <n v="2030.47"/>
    <s v="Food"/>
    <x v="0"/>
  </r>
  <r>
    <d v="2019-11-27T00:00:00"/>
    <x v="3"/>
    <x v="16"/>
    <x v="66"/>
    <m/>
    <n v="1670.09"/>
    <s v="Food"/>
    <x v="0"/>
  </r>
  <r>
    <d v="2019-11-27T00:00:00"/>
    <x v="3"/>
    <x v="43"/>
    <x v="67"/>
    <m/>
    <n v="1658.54"/>
    <s v="Food"/>
    <x v="1"/>
  </r>
  <r>
    <d v="2019-11-28T00:00:00"/>
    <x v="1"/>
    <x v="44"/>
    <x v="68"/>
    <m/>
    <n v="6633.35"/>
    <s v="Insurance"/>
    <x v="0"/>
  </r>
  <r>
    <d v="2019-11-28T00:00:00"/>
    <x v="3"/>
    <x v="17"/>
    <x v="56"/>
    <m/>
    <n v="6568.8"/>
    <s v="Self"/>
    <x v="1"/>
  </r>
  <r>
    <d v="2019-11-28T00:00:00"/>
    <x v="2"/>
    <x v="45"/>
    <x v="22"/>
    <n v="1500"/>
    <n v="6658.54"/>
    <n v="0"/>
    <x v="3"/>
  </r>
  <r>
    <d v="2019-11-28T00:00:00"/>
    <x v="2"/>
    <x v="45"/>
    <x v="22"/>
    <n v="2000"/>
    <n v="4158.54"/>
    <n v="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10" firstHeaderRow="0" firstDataRow="1" firstDataCol="1"/>
  <pivotFields count="6">
    <pivotField numFmtId="14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>
      <items count="7">
        <item x="4"/>
        <item x="5"/>
        <item x="1"/>
        <item x="3"/>
        <item x="0"/>
        <item x="2"/>
        <item t="default"/>
      </items>
    </pivotField>
    <pivotField showAll="0"/>
    <pivotField dataField="1" showAll="0"/>
    <pivotField dataField="1" showAll="0"/>
    <pivotField numFmtId="44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Debit Amount" fld="3" baseField="0" baseItem="0" numFmtId="44"/>
    <dataField name="Sum of Credit Amount" fld="4" baseField="0" baseItem="0"/>
  </dataFields>
  <formats count="1">
    <format dxfId="1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21" firstHeaderRow="1" firstDataRow="2" firstDataCol="1" rowPageCount="1" colPageCount="1"/>
  <pivotFields count="8">
    <pivotField numFmtId="14" showAll="0"/>
    <pivotField axis="axisPage" multipleItemSelectionAllowed="1" showAll="0">
      <items count="7">
        <item h="1" x="4"/>
        <item h="1" x="5"/>
        <item h="1" x="1"/>
        <item x="3"/>
        <item h="1" x="0"/>
        <item h="1" x="2"/>
        <item t="default"/>
      </items>
    </pivotField>
    <pivotField axis="axisRow" showAll="0">
      <items count="47">
        <item x="0"/>
        <item x="11"/>
        <item x="12"/>
        <item x="35"/>
        <item x="20"/>
        <item x="1"/>
        <item x="13"/>
        <item x="44"/>
        <item x="14"/>
        <item x="33"/>
        <item x="15"/>
        <item x="16"/>
        <item x="32"/>
        <item x="2"/>
        <item x="3"/>
        <item x="43"/>
        <item x="39"/>
        <item x="4"/>
        <item x="41"/>
        <item x="5"/>
        <item x="17"/>
        <item x="21"/>
        <item x="37"/>
        <item x="6"/>
        <item x="18"/>
        <item x="7"/>
        <item x="23"/>
        <item x="22"/>
        <item x="25"/>
        <item x="34"/>
        <item x="45"/>
        <item x="19"/>
        <item x="26"/>
        <item x="8"/>
        <item x="27"/>
        <item x="38"/>
        <item x="40"/>
        <item x="24"/>
        <item x="36"/>
        <item x="28"/>
        <item x="29"/>
        <item x="30"/>
        <item x="9"/>
        <item x="42"/>
        <item x="31"/>
        <item x="10"/>
        <item t="default"/>
      </items>
    </pivotField>
    <pivotField dataField="1" showAll="0"/>
    <pivotField showAll="0"/>
    <pivotField numFmtId="44" showAll="0"/>
    <pivotField showAll="0"/>
    <pivotField axis="axisCol" showAll="0">
      <items count="5">
        <item h="1" x="0"/>
        <item h="1" x="2"/>
        <item x="1"/>
        <item h="1" x="3"/>
        <item t="default"/>
      </items>
    </pivotField>
  </pivotFields>
  <rowFields count="1">
    <field x="2"/>
  </rowFields>
  <rowItems count="17">
    <i>
      <x v="1"/>
    </i>
    <i>
      <x v="2"/>
    </i>
    <i>
      <x v="6"/>
    </i>
    <i>
      <x v="10"/>
    </i>
    <i>
      <x v="15"/>
    </i>
    <i>
      <x v="16"/>
    </i>
    <i>
      <x v="18"/>
    </i>
    <i>
      <x v="20"/>
    </i>
    <i>
      <x v="27"/>
    </i>
    <i>
      <x v="28"/>
    </i>
    <i>
      <x v="29"/>
    </i>
    <i>
      <x v="34"/>
    </i>
    <i>
      <x v="36"/>
    </i>
    <i>
      <x v="39"/>
    </i>
    <i>
      <x v="40"/>
    </i>
    <i>
      <x v="41"/>
    </i>
    <i t="grand">
      <x/>
    </i>
  </rowItems>
  <colFields count="1">
    <field x="7"/>
  </colFields>
  <colItems count="2">
    <i>
      <x v="2"/>
    </i>
    <i t="grand">
      <x/>
    </i>
  </colItems>
  <pageFields count="1">
    <pageField fld="1" hier="-1"/>
  </pageFields>
  <dataFields count="1">
    <dataField name="Sum of Debit Amount" fld="3" baseField="0" baseItem="0" numFmtId="44"/>
  </dataFields>
  <formats count="3">
    <format dxfId="11">
      <pivotArea outline="0" collapsedLevelsAreSubtotals="1" fieldPosition="0"/>
    </format>
    <format dxfId="10">
      <pivotArea collapsedLevelsAreSubtotals="1" fieldPosition="0">
        <references count="2">
          <reference field="2" count="5">
            <x v="2"/>
            <x v="6"/>
            <x v="10"/>
            <x v="15"/>
            <x v="16"/>
          </reference>
          <reference field="7" count="0" selected="0"/>
        </references>
      </pivotArea>
    </format>
    <format dxfId="0">
      <pivotArea collapsedLevelsAreSubtotals="1" fieldPosition="0">
        <references count="2">
          <reference field="2" count="5">
            <x v="2"/>
            <x v="6"/>
            <x v="10"/>
            <x v="15"/>
            <x v="16"/>
          </reference>
          <reference field="7" count="0" selected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5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10" firstHeaderRow="1" firstDataRow="2" firstDataCol="1"/>
  <pivotFields count="8">
    <pivotField numFmtId="14" showAll="0"/>
    <pivotField axis="axisRow" showAll="0">
      <items count="7">
        <item x="4"/>
        <item x="5"/>
        <item x="1"/>
        <item x="3"/>
        <item x="0"/>
        <item x="2"/>
        <item t="default"/>
      </items>
    </pivotField>
    <pivotField axis="axisRow" showAll="0">
      <items count="47">
        <item x="0"/>
        <item x="11"/>
        <item x="12"/>
        <item x="35"/>
        <item x="20"/>
        <item x="1"/>
        <item x="13"/>
        <item x="44"/>
        <item x="14"/>
        <item x="33"/>
        <item x="15"/>
        <item x="16"/>
        <item x="32"/>
        <item x="2"/>
        <item x="3"/>
        <item x="43"/>
        <item x="39"/>
        <item x="4"/>
        <item x="41"/>
        <item x="5"/>
        <item x="17"/>
        <item x="21"/>
        <item x="37"/>
        <item x="6"/>
        <item x="18"/>
        <item x="7"/>
        <item x="23"/>
        <item x="22"/>
        <item x="25"/>
        <item x="34"/>
        <item x="45"/>
        <item x="19"/>
        <item x="26"/>
        <item x="8"/>
        <item x="27"/>
        <item x="38"/>
        <item x="40"/>
        <item x="24"/>
        <item x="36"/>
        <item x="28"/>
        <item x="29"/>
        <item x="30"/>
        <item x="9"/>
        <item x="42"/>
        <item x="31"/>
        <item x="10"/>
        <item t="default"/>
      </items>
    </pivotField>
    <pivotField dataField="1" showAll="0"/>
    <pivotField showAll="0"/>
    <pivotField numFmtId="44" showAll="0"/>
    <pivotField showAll="0"/>
    <pivotField axis="axisCol" showAll="0">
      <items count="5">
        <item h="1" x="0"/>
        <item x="2"/>
        <item h="1" x="1"/>
        <item h="1" x="3"/>
        <item t="default"/>
      </items>
    </pivotField>
  </pivotFields>
  <rowFields count="2">
    <field x="1"/>
    <field x="2"/>
  </rowFields>
  <rowItems count="6">
    <i>
      <x v="1"/>
    </i>
    <i r="1">
      <x v="3"/>
    </i>
    <i>
      <x v="2"/>
    </i>
    <i r="1">
      <x v="32"/>
    </i>
    <i r="1">
      <x v="33"/>
    </i>
    <i t="grand">
      <x/>
    </i>
  </rowItems>
  <colFields count="1">
    <field x="7"/>
  </colFields>
  <colItems count="2">
    <i>
      <x v="1"/>
    </i>
    <i t="grand">
      <x/>
    </i>
  </colItems>
  <dataFields count="1">
    <dataField name="Sum of Debit Amount" fld="3" baseField="0" baseItem="0" numFmtId="44"/>
  </dataFields>
  <formats count="1">
    <format dxfId="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6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16" firstHeaderRow="1" firstDataRow="2" firstDataCol="1" rowPageCount="1" colPageCount="1"/>
  <pivotFields count="8">
    <pivotField numFmtId="14" showAll="0"/>
    <pivotField axis="axisPage" showAll="0">
      <items count="7">
        <item x="4"/>
        <item x="5"/>
        <item x="1"/>
        <item x="3"/>
        <item x="0"/>
        <item x="2"/>
        <item t="default"/>
      </items>
    </pivotField>
    <pivotField axis="axisRow" showAll="0">
      <items count="47">
        <item x="0"/>
        <item x="11"/>
        <item x="12"/>
        <item x="35"/>
        <item x="20"/>
        <item x="1"/>
        <item x="13"/>
        <item x="44"/>
        <item x="14"/>
        <item x="33"/>
        <item x="15"/>
        <item x="16"/>
        <item x="32"/>
        <item x="2"/>
        <item x="3"/>
        <item x="43"/>
        <item x="39"/>
        <item x="4"/>
        <item x="41"/>
        <item x="5"/>
        <item x="17"/>
        <item x="21"/>
        <item x="37"/>
        <item x="6"/>
        <item x="18"/>
        <item x="7"/>
        <item x="23"/>
        <item x="22"/>
        <item x="25"/>
        <item x="34"/>
        <item x="45"/>
        <item x="19"/>
        <item x="26"/>
        <item x="8"/>
        <item x="27"/>
        <item x="38"/>
        <item x="40"/>
        <item x="24"/>
        <item x="36"/>
        <item x="28"/>
        <item x="29"/>
        <item x="30"/>
        <item x="9"/>
        <item x="42"/>
        <item x="31"/>
        <item x="10"/>
        <item t="default"/>
      </items>
    </pivotField>
    <pivotField dataField="1" showAll="0">
      <items count="70">
        <item x="60"/>
        <item x="6"/>
        <item x="66"/>
        <item x="50"/>
        <item x="57"/>
        <item x="27"/>
        <item x="47"/>
        <item x="41"/>
        <item x="5"/>
        <item x="48"/>
        <item x="15"/>
        <item x="38"/>
        <item x="46"/>
        <item x="45"/>
        <item x="26"/>
        <item x="58"/>
        <item x="55"/>
        <item x="62"/>
        <item x="51"/>
        <item x="54"/>
        <item x="17"/>
        <item x="28"/>
        <item x="44"/>
        <item x="67"/>
        <item x="64"/>
        <item x="31"/>
        <item x="2"/>
        <item x="9"/>
        <item x="20"/>
        <item x="34"/>
        <item x="49"/>
        <item x="8"/>
        <item x="32"/>
        <item x="65"/>
        <item x="29"/>
        <item x="16"/>
        <item x="40"/>
        <item x="23"/>
        <item x="11"/>
        <item x="0"/>
        <item x="42"/>
        <item x="33"/>
        <item x="10"/>
        <item x="35"/>
        <item x="52"/>
        <item x="19"/>
        <item x="39"/>
        <item x="25"/>
        <item x="61"/>
        <item x="21"/>
        <item x="56"/>
        <item x="18"/>
        <item x="13"/>
        <item x="68"/>
        <item x="14"/>
        <item x="59"/>
        <item x="36"/>
        <item x="63"/>
        <item x="12"/>
        <item x="24"/>
        <item x="53"/>
        <item x="37"/>
        <item x="30"/>
        <item x="43"/>
        <item x="3"/>
        <item x="1"/>
        <item x="4"/>
        <item x="7"/>
        <item x="22"/>
        <item t="default"/>
      </items>
    </pivotField>
    <pivotField showAll="0"/>
    <pivotField numFmtId="44" showAll="0"/>
    <pivotField showAll="0"/>
    <pivotField axis="axisCol" showAll="0">
      <items count="5">
        <item x="0"/>
        <item h="1" x="2"/>
        <item h="1" x="1"/>
        <item h="1" x="3"/>
        <item t="default"/>
      </items>
    </pivotField>
  </pivotFields>
  <rowFields count="1">
    <field x="2"/>
  </rowFields>
  <rowItems count="12">
    <i>
      <x v="8"/>
    </i>
    <i>
      <x v="9"/>
    </i>
    <i>
      <x v="11"/>
    </i>
    <i>
      <x v="22"/>
    </i>
    <i>
      <x v="24"/>
    </i>
    <i>
      <x v="26"/>
    </i>
    <i>
      <x v="35"/>
    </i>
    <i>
      <x v="37"/>
    </i>
    <i>
      <x v="38"/>
    </i>
    <i>
      <x v="43"/>
    </i>
    <i>
      <x v="44"/>
    </i>
    <i t="grand">
      <x/>
    </i>
  </rowItems>
  <colFields count="1">
    <field x="7"/>
  </colFields>
  <colItems count="2">
    <i>
      <x/>
    </i>
    <i t="grand">
      <x/>
    </i>
  </colItems>
  <pageFields count="1">
    <pageField fld="1" item="3" hier="-1"/>
  </pageFields>
  <dataFields count="1">
    <dataField name="Sum of Debit Amount" fld="3" baseField="0" baseItem="0"/>
  </dataFields>
  <formats count="7">
    <format dxfId="8">
      <pivotArea collapsedLevelsAreSubtotals="1" fieldPosition="0">
        <references count="1">
          <reference field="1" count="1">
            <x v="2"/>
          </reference>
        </references>
      </pivotArea>
    </format>
    <format dxfId="7">
      <pivotArea collapsedLevelsAreSubtotals="1" fieldPosition="0">
        <references count="2">
          <reference field="1" count="1" selected="0">
            <x v="2"/>
          </reference>
          <reference field="2" count="10">
            <x v="5"/>
            <x v="7"/>
            <x v="12"/>
            <x v="13"/>
            <x v="14"/>
            <x v="17"/>
            <x v="21"/>
            <x v="25"/>
            <x v="42"/>
            <x v="45"/>
          </reference>
        </references>
      </pivotArea>
    </format>
    <format dxfId="6">
      <pivotArea collapsedLevelsAreSubtotals="1" fieldPosition="0">
        <references count="1">
          <reference field="1" count="1">
            <x v="3"/>
          </reference>
        </references>
      </pivotArea>
    </format>
    <format dxfId="5">
      <pivotArea collapsedLevelsAreSubtotals="1" fieldPosition="0">
        <references count="2">
          <reference field="1" count="1" selected="0">
            <x v="3"/>
          </reference>
          <reference field="2" count="11">
            <x v="8"/>
            <x v="9"/>
            <x v="11"/>
            <x v="22"/>
            <x v="24"/>
            <x v="26"/>
            <x v="35"/>
            <x v="37"/>
            <x v="38"/>
            <x v="43"/>
            <x v="44"/>
          </reference>
        </references>
      </pivotArea>
    </format>
    <format dxfId="4">
      <pivotArea collapsedLevelsAreSubtotals="1" fieldPosition="0">
        <references count="1">
          <reference field="1" count="1">
            <x v="4"/>
          </reference>
        </references>
      </pivotArea>
    </format>
    <format dxfId="3">
      <pivotArea collapsedLevelsAreSubtotals="1" fieldPosition="0">
        <references count="2">
          <reference field="1" count="1" selected="0">
            <x v="4"/>
          </reference>
          <reference field="2" count="1">
            <x v="0"/>
          </reference>
        </references>
      </pivotArea>
    </format>
    <format dxfId="2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8" firstHeaderRow="1" firstDataRow="1" firstDataCol="1" rowPageCount="1" colPageCount="1"/>
  <pivotFields count="8">
    <pivotField numFmtId="14" showAll="0"/>
    <pivotField axis="axisPage" multipleItemSelectionAllowed="1" showAll="0">
      <items count="7">
        <item x="4"/>
        <item h="1" x="5"/>
        <item h="1" x="1"/>
        <item h="1" x="3"/>
        <item h="1" x="0"/>
        <item x="2"/>
        <item t="default"/>
      </items>
    </pivotField>
    <pivotField axis="axisRow" showAll="0">
      <items count="47">
        <item x="0"/>
        <item x="11"/>
        <item x="12"/>
        <item x="35"/>
        <item x="20"/>
        <item x="1"/>
        <item x="13"/>
        <item x="44"/>
        <item x="14"/>
        <item x="33"/>
        <item x="15"/>
        <item x="16"/>
        <item x="32"/>
        <item x="2"/>
        <item x="3"/>
        <item x="43"/>
        <item x="39"/>
        <item x="4"/>
        <item x="41"/>
        <item x="5"/>
        <item x="17"/>
        <item x="21"/>
        <item x="37"/>
        <item x="6"/>
        <item x="18"/>
        <item x="7"/>
        <item x="23"/>
        <item x="22"/>
        <item x="25"/>
        <item x="34"/>
        <item x="45"/>
        <item x="19"/>
        <item x="26"/>
        <item x="8"/>
        <item x="27"/>
        <item x="38"/>
        <item x="40"/>
        <item x="24"/>
        <item x="36"/>
        <item x="28"/>
        <item x="29"/>
        <item x="30"/>
        <item x="9"/>
        <item x="42"/>
        <item x="31"/>
        <item x="10"/>
        <item t="default"/>
      </items>
    </pivotField>
    <pivotField showAll="0"/>
    <pivotField dataField="1" showAll="0"/>
    <pivotField numFmtId="44" showAll="0"/>
    <pivotField showAll="0"/>
    <pivotField showAll="0">
      <items count="5">
        <item x="0"/>
        <item x="2"/>
        <item x="1"/>
        <item x="3"/>
        <item t="default"/>
      </items>
    </pivotField>
  </pivotFields>
  <rowFields count="1">
    <field x="2"/>
  </rowFields>
  <rowItems count="5">
    <i>
      <x v="4"/>
    </i>
    <i>
      <x v="23"/>
    </i>
    <i>
      <x v="30"/>
    </i>
    <i>
      <x v="31"/>
    </i>
    <i t="grand">
      <x/>
    </i>
  </rowItems>
  <colItems count="1">
    <i/>
  </colItems>
  <pageFields count="1">
    <pageField fld="1" hier="-1"/>
  </pageFields>
  <dataFields count="1">
    <dataField name="Sum of Credit Amount" fld="4" baseField="0" baseItem="0" numFmtId="44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3:C10"/>
  <sheetViews>
    <sheetView zoomScale="175" zoomScaleNormal="175" workbookViewId="0">
      <selection activeCell="B15" sqref="B15"/>
    </sheetView>
  </sheetViews>
  <sheetFormatPr defaultRowHeight="15" x14ac:dyDescent="0.25"/>
  <cols>
    <col min="1" max="1" width="13.140625" bestFit="1" customWidth="1"/>
    <col min="2" max="2" width="20.28515625" bestFit="1" customWidth="1"/>
    <col min="3" max="3" width="20.85546875" bestFit="1" customWidth="1"/>
    <col min="4" max="20" width="10.7109375" bestFit="1" customWidth="1"/>
    <col min="21" max="21" width="11.28515625" bestFit="1" customWidth="1"/>
  </cols>
  <sheetData>
    <row r="3" spans="1:3" x14ac:dyDescent="0.25">
      <c r="A3" s="3" t="s">
        <v>21</v>
      </c>
      <c r="B3" t="s">
        <v>25</v>
      </c>
      <c r="C3" t="s">
        <v>24</v>
      </c>
    </row>
    <row r="4" spans="1:3" x14ac:dyDescent="0.25">
      <c r="A4" s="6" t="s">
        <v>16</v>
      </c>
      <c r="B4" s="4"/>
      <c r="C4" s="4">
        <v>500.49</v>
      </c>
    </row>
    <row r="5" spans="1:3" x14ac:dyDescent="0.25">
      <c r="A5" s="6" t="s">
        <v>11</v>
      </c>
      <c r="B5" s="4">
        <v>160</v>
      </c>
      <c r="C5" s="4"/>
    </row>
    <row r="6" spans="1:3" x14ac:dyDescent="0.25">
      <c r="A6" s="6" t="s">
        <v>8</v>
      </c>
      <c r="B6" s="4">
        <v>1684.8400000000001</v>
      </c>
      <c r="C6" s="4"/>
    </row>
    <row r="7" spans="1:3" x14ac:dyDescent="0.25">
      <c r="A7" s="6" t="s">
        <v>7</v>
      </c>
      <c r="B7" s="4">
        <v>1701.9199999999998</v>
      </c>
      <c r="C7" s="4"/>
    </row>
    <row r="8" spans="1:3" x14ac:dyDescent="0.25">
      <c r="A8" s="6" t="s">
        <v>18</v>
      </c>
      <c r="B8" s="4">
        <v>25</v>
      </c>
      <c r="C8" s="4"/>
    </row>
    <row r="9" spans="1:3" x14ac:dyDescent="0.25">
      <c r="A9" s="6" t="s">
        <v>5</v>
      </c>
      <c r="B9" s="4">
        <v>2</v>
      </c>
      <c r="C9" s="4">
        <v>3500</v>
      </c>
    </row>
    <row r="10" spans="1:3" x14ac:dyDescent="0.25">
      <c r="A10" s="6" t="s">
        <v>22</v>
      </c>
      <c r="B10" s="4">
        <v>3573.76</v>
      </c>
      <c r="C10" s="4">
        <v>4000.49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2:F6"/>
  <sheetViews>
    <sheetView zoomScale="340" zoomScaleNormal="340" workbookViewId="0">
      <selection activeCell="C5" sqref="C5"/>
    </sheetView>
  </sheetViews>
  <sheetFormatPr defaultRowHeight="15" x14ac:dyDescent="0.25"/>
  <cols>
    <col min="1" max="1" width="13" customWidth="1"/>
  </cols>
  <sheetData>
    <row r="2" spans="1:6" x14ac:dyDescent="0.25">
      <c r="A2" s="20" t="s">
        <v>123</v>
      </c>
    </row>
    <row r="3" spans="1:6" x14ac:dyDescent="0.25">
      <c r="A3" t="s">
        <v>117</v>
      </c>
      <c r="C3" s="20" t="s">
        <v>110</v>
      </c>
      <c r="D3" s="23" t="s">
        <v>114</v>
      </c>
      <c r="F3" s="21" t="s">
        <v>111</v>
      </c>
    </row>
    <row r="4" spans="1:6" x14ac:dyDescent="0.25">
      <c r="A4" t="s">
        <v>118</v>
      </c>
      <c r="D4" s="23" t="s">
        <v>112</v>
      </c>
      <c r="F4" s="22" t="s">
        <v>113</v>
      </c>
    </row>
    <row r="5" spans="1:6" x14ac:dyDescent="0.25">
      <c r="A5" t="s">
        <v>115</v>
      </c>
    </row>
    <row r="6" spans="1:6" x14ac:dyDescent="0.25">
      <c r="A6" t="s">
        <v>116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F8"/>
  <sheetViews>
    <sheetView showGridLines="0" tabSelected="1" zoomScale="265" zoomScaleNormal="265" workbookViewId="0">
      <selection activeCell="C9" sqref="C9"/>
    </sheetView>
  </sheetViews>
  <sheetFormatPr defaultRowHeight="15" x14ac:dyDescent="0.25"/>
  <cols>
    <col min="1" max="1" width="24.140625" bestFit="1" customWidth="1"/>
    <col min="5" max="5" width="15" customWidth="1"/>
    <col min="6" max="6" width="15.28515625" customWidth="1"/>
  </cols>
  <sheetData>
    <row r="1" spans="1:6" x14ac:dyDescent="0.25">
      <c r="A1" s="24" t="s">
        <v>119</v>
      </c>
      <c r="C1" s="27" t="s">
        <v>135</v>
      </c>
      <c r="D1" s="27"/>
      <c r="E1" s="27"/>
    </row>
    <row r="2" spans="1:6" x14ac:dyDescent="0.25">
      <c r="A2" s="24" t="s">
        <v>6</v>
      </c>
    </row>
    <row r="3" spans="1:6" ht="8.25" customHeight="1" x14ac:dyDescent="0.25"/>
    <row r="4" spans="1:6" x14ac:dyDescent="0.25">
      <c r="A4" s="26" t="s">
        <v>122</v>
      </c>
      <c r="C4" s="26" t="s">
        <v>102</v>
      </c>
      <c r="E4" s="26" t="s">
        <v>103</v>
      </c>
      <c r="F4" s="26"/>
    </row>
    <row r="5" spans="1:6" x14ac:dyDescent="0.25">
      <c r="A5" s="5" t="s">
        <v>136</v>
      </c>
      <c r="C5" t="s">
        <v>98</v>
      </c>
      <c r="E5" t="s">
        <v>95</v>
      </c>
      <c r="F5" t="s">
        <v>96</v>
      </c>
    </row>
    <row r="6" spans="1:6" x14ac:dyDescent="0.25">
      <c r="A6" s="5" t="s">
        <v>120</v>
      </c>
      <c r="C6" t="s">
        <v>101</v>
      </c>
      <c r="E6" t="s">
        <v>131</v>
      </c>
      <c r="F6" t="s">
        <v>99</v>
      </c>
    </row>
    <row r="7" spans="1:6" x14ac:dyDescent="0.25">
      <c r="A7" s="5" t="s">
        <v>121</v>
      </c>
      <c r="C7" t="s">
        <v>97</v>
      </c>
      <c r="E7" t="s">
        <v>132</v>
      </c>
      <c r="F7" t="s">
        <v>100</v>
      </c>
    </row>
    <row r="8" spans="1:6" x14ac:dyDescent="0.25">
      <c r="A8" s="5"/>
      <c r="F8" t="s">
        <v>130</v>
      </c>
    </row>
  </sheetData>
  <mergeCells count="1">
    <mergeCell ref="C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C21"/>
  <sheetViews>
    <sheetView topLeftCell="A2" zoomScale="145" zoomScaleNormal="145" workbookViewId="0">
      <selection activeCell="K16" sqref="K16"/>
    </sheetView>
  </sheetViews>
  <sheetFormatPr defaultRowHeight="15" x14ac:dyDescent="0.25"/>
  <cols>
    <col min="1" max="1" width="20.28515625" bestFit="1" customWidth="1"/>
    <col min="2" max="2" width="16.28515625" bestFit="1" customWidth="1"/>
    <col min="3" max="3" width="11.28515625" bestFit="1" customWidth="1"/>
    <col min="4" max="4" width="8" bestFit="1" customWidth="1"/>
    <col min="5" max="6" width="11.28515625" bestFit="1" customWidth="1"/>
  </cols>
  <sheetData>
    <row r="1" spans="1:3" x14ac:dyDescent="0.25">
      <c r="A1" s="3" t="s">
        <v>1</v>
      </c>
      <c r="B1" t="s">
        <v>7</v>
      </c>
    </row>
    <row r="3" spans="1:3" x14ac:dyDescent="0.25">
      <c r="A3" s="3" t="s">
        <v>25</v>
      </c>
      <c r="B3" s="3" t="s">
        <v>23</v>
      </c>
    </row>
    <row r="4" spans="1:3" x14ac:dyDescent="0.25">
      <c r="A4" s="3" t="s">
        <v>21</v>
      </c>
      <c r="B4" t="s">
        <v>70</v>
      </c>
      <c r="C4" t="s">
        <v>22</v>
      </c>
    </row>
    <row r="5" spans="1:3" x14ac:dyDescent="0.25">
      <c r="A5" s="6" t="s">
        <v>51</v>
      </c>
      <c r="B5" s="4">
        <v>24.1</v>
      </c>
      <c r="C5" s="4">
        <v>24.1</v>
      </c>
    </row>
    <row r="6" spans="1:3" x14ac:dyDescent="0.25">
      <c r="A6" s="6" t="s">
        <v>30</v>
      </c>
      <c r="B6" s="30">
        <v>400.57999999999993</v>
      </c>
      <c r="C6" s="4">
        <v>400.57999999999993</v>
      </c>
    </row>
    <row r="7" spans="1:3" x14ac:dyDescent="0.25">
      <c r="A7" s="6" t="s">
        <v>33</v>
      </c>
      <c r="B7" s="30">
        <v>103.03999999999999</v>
      </c>
      <c r="C7" s="4">
        <v>103.03999999999999</v>
      </c>
    </row>
    <row r="8" spans="1:3" x14ac:dyDescent="0.25">
      <c r="A8" s="6" t="s">
        <v>50</v>
      </c>
      <c r="B8" s="30">
        <v>21.1</v>
      </c>
      <c r="C8" s="4">
        <v>21.1</v>
      </c>
    </row>
    <row r="9" spans="1:3" x14ac:dyDescent="0.25">
      <c r="A9" s="6" t="s">
        <v>29</v>
      </c>
      <c r="B9" s="30">
        <v>11.55</v>
      </c>
      <c r="C9" s="4">
        <v>11.55</v>
      </c>
    </row>
    <row r="10" spans="1:3" x14ac:dyDescent="0.25">
      <c r="A10" s="6" t="s">
        <v>37</v>
      </c>
      <c r="B10" s="30">
        <v>34.85</v>
      </c>
      <c r="C10" s="4">
        <v>34.85</v>
      </c>
    </row>
    <row r="11" spans="1:3" x14ac:dyDescent="0.25">
      <c r="A11" s="6" t="s">
        <v>35</v>
      </c>
      <c r="B11" s="4">
        <v>70</v>
      </c>
      <c r="C11" s="4">
        <v>70</v>
      </c>
    </row>
    <row r="12" spans="1:3" x14ac:dyDescent="0.25">
      <c r="A12" s="6" t="s">
        <v>17</v>
      </c>
      <c r="B12" s="4">
        <v>325.05</v>
      </c>
      <c r="C12" s="4">
        <v>325.05</v>
      </c>
    </row>
    <row r="13" spans="1:3" x14ac:dyDescent="0.25">
      <c r="A13" s="6" t="s">
        <v>46</v>
      </c>
      <c r="B13" s="4">
        <v>45</v>
      </c>
      <c r="C13" s="4">
        <v>45</v>
      </c>
    </row>
    <row r="14" spans="1:3" x14ac:dyDescent="0.25">
      <c r="A14" s="6" t="s">
        <v>12</v>
      </c>
      <c r="B14" s="4">
        <v>11.99</v>
      </c>
      <c r="C14" s="4">
        <v>11.99</v>
      </c>
    </row>
    <row r="15" spans="1:3" x14ac:dyDescent="0.25">
      <c r="A15" s="6" t="s">
        <v>41</v>
      </c>
      <c r="B15" s="4">
        <v>4</v>
      </c>
      <c r="C15" s="4">
        <v>4</v>
      </c>
    </row>
    <row r="16" spans="1:3" x14ac:dyDescent="0.25">
      <c r="A16" s="6" t="s">
        <v>15</v>
      </c>
      <c r="B16" s="4">
        <v>30</v>
      </c>
      <c r="C16" s="4">
        <v>30</v>
      </c>
    </row>
    <row r="17" spans="1:3" x14ac:dyDescent="0.25">
      <c r="A17" s="6" t="s">
        <v>9</v>
      </c>
      <c r="B17" s="4">
        <v>6</v>
      </c>
      <c r="C17" s="4">
        <v>6</v>
      </c>
    </row>
    <row r="18" spans="1:3" x14ac:dyDescent="0.25">
      <c r="A18" s="6" t="s">
        <v>43</v>
      </c>
      <c r="B18" s="4">
        <v>15.75</v>
      </c>
      <c r="C18" s="4">
        <v>15.75</v>
      </c>
    </row>
    <row r="19" spans="1:3" x14ac:dyDescent="0.25">
      <c r="A19" s="6" t="s">
        <v>14</v>
      </c>
      <c r="B19" s="4">
        <v>25</v>
      </c>
      <c r="C19" s="4">
        <v>25</v>
      </c>
    </row>
    <row r="20" spans="1:3" x14ac:dyDescent="0.25">
      <c r="A20" s="6" t="s">
        <v>13</v>
      </c>
      <c r="B20" s="4">
        <v>34</v>
      </c>
      <c r="C20" s="4">
        <v>34</v>
      </c>
    </row>
    <row r="21" spans="1:3" x14ac:dyDescent="0.25">
      <c r="A21" s="6" t="s">
        <v>22</v>
      </c>
      <c r="B21" s="4">
        <v>1162.01</v>
      </c>
      <c r="C21" s="4">
        <v>1162.01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3:C10"/>
  <sheetViews>
    <sheetView zoomScale="175" zoomScaleNormal="175" workbookViewId="0">
      <selection activeCell="D14" sqref="D14"/>
    </sheetView>
  </sheetViews>
  <sheetFormatPr defaultRowHeight="15" x14ac:dyDescent="0.25"/>
  <cols>
    <col min="1" max="1" width="20.28515625" bestFit="1" customWidth="1"/>
    <col min="2" max="2" width="16.28515625" bestFit="1" customWidth="1"/>
    <col min="3" max="3" width="11.28515625" bestFit="1" customWidth="1"/>
    <col min="4" max="4" width="8" bestFit="1" customWidth="1"/>
    <col min="5" max="6" width="11.28515625" bestFit="1" customWidth="1"/>
  </cols>
  <sheetData>
    <row r="3" spans="1:3" x14ac:dyDescent="0.25">
      <c r="A3" s="3" t="s">
        <v>25</v>
      </c>
      <c r="B3" s="3" t="s">
        <v>23</v>
      </c>
    </row>
    <row r="4" spans="1:3" x14ac:dyDescent="0.25">
      <c r="A4" s="3" t="s">
        <v>21</v>
      </c>
      <c r="B4" t="s">
        <v>71</v>
      </c>
      <c r="C4" t="s">
        <v>22</v>
      </c>
    </row>
    <row r="5" spans="1:3" x14ac:dyDescent="0.25">
      <c r="A5" s="6" t="s">
        <v>11</v>
      </c>
      <c r="B5" s="4">
        <v>160</v>
      </c>
      <c r="C5" s="4">
        <v>160</v>
      </c>
    </row>
    <row r="6" spans="1:3" x14ac:dyDescent="0.25">
      <c r="A6" s="5" t="s">
        <v>61</v>
      </c>
      <c r="B6" s="4">
        <v>160</v>
      </c>
      <c r="C6" s="4">
        <v>160</v>
      </c>
    </row>
    <row r="7" spans="1:3" x14ac:dyDescent="0.25">
      <c r="A7" s="6" t="s">
        <v>8</v>
      </c>
      <c r="B7" s="4">
        <v>36.650000000000006</v>
      </c>
      <c r="C7" s="4">
        <v>36.650000000000006</v>
      </c>
    </row>
    <row r="8" spans="1:3" x14ac:dyDescent="0.25">
      <c r="A8" s="5" t="s">
        <v>44</v>
      </c>
      <c r="B8" s="4">
        <v>18.940000000000001</v>
      </c>
      <c r="C8" s="4">
        <v>18.940000000000001</v>
      </c>
    </row>
    <row r="9" spans="1:3" x14ac:dyDescent="0.25">
      <c r="A9" s="5" t="s">
        <v>64</v>
      </c>
      <c r="B9" s="4">
        <v>17.71</v>
      </c>
      <c r="C9" s="4">
        <v>17.71</v>
      </c>
    </row>
    <row r="10" spans="1:3" x14ac:dyDescent="0.25">
      <c r="A10" s="6" t="s">
        <v>22</v>
      </c>
      <c r="B10" s="4">
        <v>196.65</v>
      </c>
      <c r="C10" s="4">
        <v>196.65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C16"/>
  <sheetViews>
    <sheetView zoomScale="175" zoomScaleNormal="175" workbookViewId="0">
      <selection activeCell="D10" sqref="D10"/>
    </sheetView>
  </sheetViews>
  <sheetFormatPr defaultRowHeight="15" x14ac:dyDescent="0.25"/>
  <cols>
    <col min="1" max="1" width="20.28515625" bestFit="1" customWidth="1"/>
    <col min="2" max="2" width="16.28515625" bestFit="1" customWidth="1"/>
    <col min="3" max="3" width="11.42578125" bestFit="1" customWidth="1"/>
    <col min="4" max="4" width="17.28515625" customWidth="1"/>
    <col min="5" max="6" width="11.42578125" bestFit="1" customWidth="1"/>
    <col min="7" max="8" width="5" bestFit="1" customWidth="1"/>
    <col min="9" max="9" width="2" bestFit="1" customWidth="1"/>
    <col min="10" max="10" width="5" bestFit="1" customWidth="1"/>
    <col min="11" max="11" width="4" bestFit="1" customWidth="1"/>
    <col min="12" max="12" width="2" bestFit="1" customWidth="1"/>
    <col min="13" max="13" width="4" bestFit="1" customWidth="1"/>
    <col min="14" max="14" width="5" bestFit="1" customWidth="1"/>
    <col min="15" max="15" width="4" bestFit="1" customWidth="1"/>
    <col min="16" max="16" width="5" bestFit="1" customWidth="1"/>
    <col min="17" max="17" width="2" bestFit="1" customWidth="1"/>
    <col min="18" max="18" width="4" bestFit="1" customWidth="1"/>
    <col min="19" max="19" width="5" bestFit="1" customWidth="1"/>
    <col min="20" max="22" width="4" bestFit="1" customWidth="1"/>
    <col min="23" max="23" width="5" bestFit="1" customWidth="1"/>
    <col min="24" max="24" width="3" bestFit="1" customWidth="1"/>
    <col min="25" max="29" width="6" bestFit="1" customWidth="1"/>
    <col min="30" max="30" width="3" bestFit="1" customWidth="1"/>
    <col min="31" max="31" width="6" bestFit="1" customWidth="1"/>
    <col min="32" max="32" width="5" bestFit="1" customWidth="1"/>
    <col min="33" max="35" width="6" bestFit="1" customWidth="1"/>
    <col min="36" max="36" width="3" bestFit="1" customWidth="1"/>
    <col min="37" max="37" width="5" bestFit="1" customWidth="1"/>
    <col min="38" max="38" width="6" bestFit="1" customWidth="1"/>
    <col min="39" max="39" width="3" bestFit="1" customWidth="1"/>
    <col min="40" max="40" width="5" bestFit="1" customWidth="1"/>
    <col min="41" max="41" width="3" bestFit="1" customWidth="1"/>
    <col min="42" max="42" width="6" bestFit="1" customWidth="1"/>
    <col min="43" max="43" width="3" bestFit="1" customWidth="1"/>
    <col min="44" max="44" width="5" bestFit="1" customWidth="1"/>
    <col min="45" max="45" width="3" bestFit="1" customWidth="1"/>
    <col min="46" max="46" width="6" bestFit="1" customWidth="1"/>
    <col min="47" max="47" width="3" bestFit="1" customWidth="1"/>
    <col min="48" max="48" width="5" bestFit="1" customWidth="1"/>
    <col min="49" max="49" width="3" bestFit="1" customWidth="1"/>
    <col min="50" max="51" width="6" bestFit="1" customWidth="1"/>
    <col min="52" max="52" width="3" bestFit="1" customWidth="1"/>
    <col min="53" max="55" width="6" bestFit="1" customWidth="1"/>
    <col min="56" max="56" width="3" bestFit="1" customWidth="1"/>
    <col min="57" max="57" width="5" bestFit="1" customWidth="1"/>
    <col min="58" max="59" width="3" bestFit="1" customWidth="1"/>
    <col min="60" max="61" width="5" bestFit="1" customWidth="1"/>
    <col min="62" max="66" width="4" bestFit="1" customWidth="1"/>
    <col min="67" max="67" width="6" bestFit="1" customWidth="1"/>
    <col min="68" max="69" width="4" bestFit="1" customWidth="1"/>
    <col min="70" max="70" width="7.28515625" bestFit="1" customWidth="1"/>
    <col min="71" max="71" width="11.28515625" bestFit="1" customWidth="1"/>
  </cols>
  <sheetData>
    <row r="1" spans="1:3" x14ac:dyDescent="0.25">
      <c r="A1" s="3" t="s">
        <v>1</v>
      </c>
      <c r="B1" t="s">
        <v>7</v>
      </c>
    </row>
    <row r="3" spans="1:3" x14ac:dyDescent="0.25">
      <c r="A3" s="3" t="s">
        <v>25</v>
      </c>
      <c r="B3" s="3" t="s">
        <v>23</v>
      </c>
    </row>
    <row r="4" spans="1:3" x14ac:dyDescent="0.25">
      <c r="A4" s="3" t="s">
        <v>21</v>
      </c>
      <c r="B4" t="s">
        <v>68</v>
      </c>
      <c r="C4" t="s">
        <v>22</v>
      </c>
    </row>
    <row r="5" spans="1:3" x14ac:dyDescent="0.25">
      <c r="A5" s="6" t="s">
        <v>57</v>
      </c>
      <c r="B5" s="4">
        <v>5</v>
      </c>
      <c r="C5" s="4">
        <v>5</v>
      </c>
    </row>
    <row r="6" spans="1:3" x14ac:dyDescent="0.25">
      <c r="A6" s="6" t="s">
        <v>31</v>
      </c>
      <c r="B6" s="4">
        <v>55.180000000000007</v>
      </c>
      <c r="C6" s="4">
        <v>55.180000000000007</v>
      </c>
    </row>
    <row r="7" spans="1:3" x14ac:dyDescent="0.25">
      <c r="A7" s="6" t="s">
        <v>32</v>
      </c>
      <c r="B7" s="4">
        <v>35.269999999999996</v>
      </c>
      <c r="C7" s="4">
        <v>35.269999999999996</v>
      </c>
    </row>
    <row r="8" spans="1:3" x14ac:dyDescent="0.25">
      <c r="A8" s="6" t="s">
        <v>39</v>
      </c>
      <c r="B8" s="4">
        <v>4.8</v>
      </c>
      <c r="C8" s="4">
        <v>4.8</v>
      </c>
    </row>
    <row r="9" spans="1:3" x14ac:dyDescent="0.25">
      <c r="A9" s="6" t="s">
        <v>36</v>
      </c>
      <c r="B9" s="4">
        <v>74.97999999999999</v>
      </c>
      <c r="C9" s="4">
        <v>74.97999999999999</v>
      </c>
    </row>
    <row r="10" spans="1:3" x14ac:dyDescent="0.25">
      <c r="A10" s="6" t="s">
        <v>45</v>
      </c>
      <c r="B10" s="4">
        <v>40</v>
      </c>
      <c r="C10" s="4">
        <v>40</v>
      </c>
    </row>
    <row r="11" spans="1:3" x14ac:dyDescent="0.25">
      <c r="A11" s="6" t="s">
        <v>38</v>
      </c>
      <c r="B11" s="4">
        <v>17.3</v>
      </c>
      <c r="C11" s="4">
        <v>17.3</v>
      </c>
    </row>
    <row r="12" spans="1:3" x14ac:dyDescent="0.25">
      <c r="A12" s="6" t="s">
        <v>26</v>
      </c>
      <c r="B12" s="4">
        <v>164.42999999999998</v>
      </c>
      <c r="C12" s="4">
        <v>164.42999999999998</v>
      </c>
    </row>
    <row r="13" spans="1:3" x14ac:dyDescent="0.25">
      <c r="A13" s="6" t="s">
        <v>10</v>
      </c>
      <c r="B13" s="4">
        <v>13.6</v>
      </c>
      <c r="C13" s="4">
        <v>13.6</v>
      </c>
    </row>
    <row r="14" spans="1:3" x14ac:dyDescent="0.25">
      <c r="A14" s="6" t="s">
        <v>34</v>
      </c>
      <c r="B14" s="4">
        <v>45</v>
      </c>
      <c r="C14" s="4">
        <v>45</v>
      </c>
    </row>
    <row r="15" spans="1:3" x14ac:dyDescent="0.25">
      <c r="A15" s="6" t="s">
        <v>27</v>
      </c>
      <c r="B15" s="4">
        <v>84.35</v>
      </c>
      <c r="C15" s="4">
        <v>84.35</v>
      </c>
    </row>
    <row r="16" spans="1:3" x14ac:dyDescent="0.25">
      <c r="A16" s="6" t="s">
        <v>22</v>
      </c>
      <c r="B16" s="4">
        <v>539.91</v>
      </c>
      <c r="C16" s="4">
        <v>539.91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8"/>
  <sheetViews>
    <sheetView zoomScale="175" zoomScaleNormal="175" workbookViewId="0">
      <selection activeCell="G14" sqref="G14"/>
    </sheetView>
  </sheetViews>
  <sheetFormatPr defaultRowHeight="15" x14ac:dyDescent="0.25"/>
  <cols>
    <col min="1" max="1" width="19.7109375" bestFit="1" customWidth="1"/>
    <col min="2" max="2" width="20.85546875" bestFit="1" customWidth="1"/>
    <col min="3" max="4" width="7.140625" bestFit="1" customWidth="1"/>
    <col min="5" max="5" width="7.28515625" bestFit="1" customWidth="1"/>
    <col min="6" max="6" width="11.28515625" bestFit="1" customWidth="1"/>
  </cols>
  <sheetData>
    <row r="1" spans="1:2" x14ac:dyDescent="0.25">
      <c r="A1" s="3" t="s">
        <v>1</v>
      </c>
      <c r="B1" t="s">
        <v>87</v>
      </c>
    </row>
    <row r="3" spans="1:2" x14ac:dyDescent="0.25">
      <c r="A3" s="3" t="s">
        <v>21</v>
      </c>
      <c r="B3" t="s">
        <v>24</v>
      </c>
    </row>
    <row r="4" spans="1:2" x14ac:dyDescent="0.25">
      <c r="A4" s="6" t="s">
        <v>49</v>
      </c>
      <c r="B4" s="4">
        <v>0.49</v>
      </c>
    </row>
    <row r="5" spans="1:2" x14ac:dyDescent="0.25">
      <c r="A5" s="6" t="s">
        <v>20</v>
      </c>
      <c r="B5" s="4"/>
    </row>
    <row r="6" spans="1:2" x14ac:dyDescent="0.25">
      <c r="A6" s="6" t="s">
        <v>28</v>
      </c>
      <c r="B6" s="4">
        <v>3500</v>
      </c>
    </row>
    <row r="7" spans="1:2" x14ac:dyDescent="0.25">
      <c r="A7" s="6" t="s">
        <v>48</v>
      </c>
      <c r="B7" s="4">
        <v>500</v>
      </c>
    </row>
    <row r="8" spans="1:2" x14ac:dyDescent="0.25">
      <c r="A8" s="6" t="s">
        <v>22</v>
      </c>
      <c r="B8" s="4">
        <v>4000.49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B1:I11"/>
  <sheetViews>
    <sheetView zoomScale="220" zoomScaleNormal="220" workbookViewId="0">
      <selection activeCell="D9" sqref="D9"/>
    </sheetView>
  </sheetViews>
  <sheetFormatPr defaultRowHeight="15" x14ac:dyDescent="0.25"/>
  <cols>
    <col min="2" max="2" width="21.28515625" bestFit="1" customWidth="1"/>
    <col min="3" max="3" width="10.5703125" bestFit="1" customWidth="1"/>
    <col min="4" max="4" width="10.85546875" customWidth="1"/>
    <col min="5" max="5" width="13.85546875" bestFit="1" customWidth="1"/>
    <col min="6" max="6" width="10.5703125" bestFit="1" customWidth="1"/>
  </cols>
  <sheetData>
    <row r="1" spans="2:9" x14ac:dyDescent="0.25">
      <c r="B1" s="7" t="s">
        <v>86</v>
      </c>
      <c r="E1" s="13" t="s">
        <v>89</v>
      </c>
      <c r="F1" s="7" t="s">
        <v>91</v>
      </c>
      <c r="G1" s="13" t="s">
        <v>90</v>
      </c>
      <c r="H1" s="13" t="s">
        <v>5</v>
      </c>
      <c r="I1" s="13" t="s">
        <v>11</v>
      </c>
    </row>
    <row r="2" spans="2:9" x14ac:dyDescent="0.25">
      <c r="B2" s="18">
        <v>4000.49</v>
      </c>
      <c r="E2" s="15">
        <f>SUM(E3:E5)</f>
        <v>1128.6499999999994</v>
      </c>
      <c r="F2" s="16">
        <v>1684.8400000000001</v>
      </c>
      <c r="G2" s="15">
        <v>25</v>
      </c>
      <c r="H2" s="15">
        <v>2</v>
      </c>
      <c r="I2" s="15">
        <v>160</v>
      </c>
    </row>
    <row r="3" spans="2:9" x14ac:dyDescent="0.25">
      <c r="B3" s="7" t="s">
        <v>88</v>
      </c>
      <c r="D3" t="s">
        <v>92</v>
      </c>
      <c r="E3" s="17">
        <v>539.91000000000008</v>
      </c>
    </row>
    <row r="4" spans="2:9" x14ac:dyDescent="0.25">
      <c r="B4" s="14">
        <f>SUM(E2:I2)</f>
        <v>3000.49</v>
      </c>
      <c r="D4" t="s">
        <v>93</v>
      </c>
      <c r="E4" s="17">
        <v>0</v>
      </c>
    </row>
    <row r="5" spans="2:9" x14ac:dyDescent="0.25">
      <c r="B5" s="7" t="s">
        <v>133</v>
      </c>
      <c r="D5" t="s">
        <v>94</v>
      </c>
      <c r="E5" s="17">
        <v>588.73999999999933</v>
      </c>
    </row>
    <row r="6" spans="2:9" x14ac:dyDescent="0.25">
      <c r="B6" s="8">
        <f>B2-B4</f>
        <v>1000</v>
      </c>
    </row>
    <row r="7" spans="2:9" x14ac:dyDescent="0.25">
      <c r="B7" s="7" t="s">
        <v>134</v>
      </c>
    </row>
    <row r="8" spans="2:9" x14ac:dyDescent="0.25">
      <c r="B8" s="11">
        <v>1000</v>
      </c>
      <c r="E8" s="25">
        <v>1162.01</v>
      </c>
      <c r="F8" s="4">
        <f>E5</f>
        <v>588.73999999999933</v>
      </c>
      <c r="G8" s="4">
        <f>E8-F8</f>
        <v>573.27000000000066</v>
      </c>
    </row>
    <row r="11" spans="2:9" x14ac:dyDescent="0.25">
      <c r="D11" t="s">
        <v>155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70C0"/>
  </sheetPr>
  <dimension ref="A1:O79"/>
  <sheetViews>
    <sheetView zoomScale="145" zoomScaleNormal="145" workbookViewId="0">
      <selection activeCell="C6" sqref="C6"/>
    </sheetView>
  </sheetViews>
  <sheetFormatPr defaultRowHeight="15" x14ac:dyDescent="0.25"/>
  <cols>
    <col min="1" max="1" width="15.85546875" bestFit="1" customWidth="1"/>
    <col min="2" max="2" width="16" bestFit="1" customWidth="1"/>
    <col min="3" max="3" width="37.140625" customWidth="1"/>
    <col min="4" max="4" width="13.5703125" bestFit="1" customWidth="1"/>
    <col min="5" max="5" width="14.140625" bestFit="1" customWidth="1"/>
    <col min="6" max="6" width="10.5703125" customWidth="1"/>
    <col min="7" max="7" width="13.85546875" customWidth="1"/>
    <col min="8" max="8" width="8.7109375" customWidth="1"/>
    <col min="9" max="9" width="48" customWidth="1"/>
    <col min="10" max="10" width="3.7109375" customWidth="1"/>
    <col min="11" max="11" width="5.85546875" customWidth="1"/>
    <col min="12" max="12" width="4.85546875" customWidth="1"/>
    <col min="13" max="13" width="25.7109375" bestFit="1" customWidth="1"/>
    <col min="14" max="14" width="14" bestFit="1" customWidth="1"/>
    <col min="15" max="15" width="16.42578125" customWidth="1"/>
    <col min="18" max="18" width="25.7109375" bestFit="1" customWidth="1"/>
  </cols>
  <sheetData>
    <row r="1" spans="1:15" x14ac:dyDescent="0.25">
      <c r="A1" s="9" t="s">
        <v>0</v>
      </c>
      <c r="B1" s="9" t="s">
        <v>1</v>
      </c>
      <c r="C1" s="9" t="s">
        <v>84</v>
      </c>
      <c r="D1" s="9" t="s">
        <v>2</v>
      </c>
      <c r="E1" s="9" t="s">
        <v>3</v>
      </c>
      <c r="F1" s="19" t="s">
        <v>66</v>
      </c>
      <c r="G1" s="19" t="s">
        <v>85</v>
      </c>
      <c r="I1" s="22" t="s">
        <v>140</v>
      </c>
      <c r="M1" s="12" t="s">
        <v>65</v>
      </c>
      <c r="N1" s="12" t="s">
        <v>66</v>
      </c>
      <c r="O1" s="12" t="s">
        <v>67</v>
      </c>
    </row>
    <row r="2" spans="1:15" x14ac:dyDescent="0.25">
      <c r="A2" s="1">
        <v>43770</v>
      </c>
      <c r="B2" t="s">
        <v>18</v>
      </c>
      <c r="C2" t="s">
        <v>19</v>
      </c>
      <c r="D2" s="2">
        <v>25</v>
      </c>
      <c r="E2" s="2"/>
      <c r="F2" s="2" t="str" cm="1">
        <f t="array" ref="F2:G2">_xlfn.XLOOKUP(C2,Description,data)</f>
        <v>Bank</v>
      </c>
      <c r="G2" t="str">
        <v>Level 1</v>
      </c>
      <c r="M2" s="7" t="s">
        <v>19</v>
      </c>
      <c r="N2" s="7" t="s">
        <v>40</v>
      </c>
      <c r="O2" s="7" t="s">
        <v>68</v>
      </c>
    </row>
    <row r="3" spans="1:15" x14ac:dyDescent="0.25">
      <c r="A3" s="1">
        <v>43770</v>
      </c>
      <c r="B3" t="s">
        <v>8</v>
      </c>
      <c r="C3" t="s">
        <v>62</v>
      </c>
      <c r="D3" s="2">
        <v>181.2</v>
      </c>
      <c r="E3" s="2"/>
      <c r="F3" s="2" t="str" cm="1">
        <f t="array" ref="F3:G3">_xlfn.XLOOKUP(C3,Description,data)</f>
        <v>Insurance</v>
      </c>
      <c r="G3" t="str">
        <v>Level 1</v>
      </c>
      <c r="I3" s="28" t="s">
        <v>147</v>
      </c>
      <c r="M3" s="7" t="s">
        <v>51</v>
      </c>
      <c r="N3" s="7" t="s">
        <v>69</v>
      </c>
      <c r="O3" s="7" t="s">
        <v>70</v>
      </c>
    </row>
    <row r="4" spans="1:15" x14ac:dyDescent="0.25">
      <c r="A4" s="1">
        <v>43770</v>
      </c>
      <c r="B4" t="s">
        <v>8</v>
      </c>
      <c r="C4" t="s">
        <v>55</v>
      </c>
      <c r="D4" s="2">
        <v>12.68</v>
      </c>
      <c r="E4" s="2"/>
      <c r="F4" s="2" t="str" cm="1">
        <f t="array" ref="F4:G4">_xlfn.XLOOKUP(C4,Description,data)</f>
        <v xml:space="preserve">Travel </v>
      </c>
      <c r="G4" t="str">
        <v>Level 1</v>
      </c>
      <c r="I4" t="s">
        <v>144</v>
      </c>
      <c r="M4" s="7" t="s">
        <v>30</v>
      </c>
      <c r="N4" s="7" t="s">
        <v>69</v>
      </c>
      <c r="O4" s="7" t="s">
        <v>70</v>
      </c>
    </row>
    <row r="5" spans="1:15" x14ac:dyDescent="0.25">
      <c r="A5" s="1">
        <v>43770</v>
      </c>
      <c r="B5" t="s">
        <v>8</v>
      </c>
      <c r="C5" t="s">
        <v>59</v>
      </c>
      <c r="D5" s="2">
        <v>177</v>
      </c>
      <c r="E5" s="2"/>
      <c r="F5" s="2" t="str" cm="1">
        <f t="array" ref="F5:G5">_xlfn.XLOOKUP(C5,Description,data)</f>
        <v>House</v>
      </c>
      <c r="G5" t="str">
        <v>Level 1</v>
      </c>
      <c r="I5" t="s">
        <v>145</v>
      </c>
      <c r="M5" s="7" t="s">
        <v>61</v>
      </c>
      <c r="N5" s="7" t="s">
        <v>40</v>
      </c>
      <c r="O5" s="7" t="s">
        <v>71</v>
      </c>
    </row>
    <row r="6" spans="1:15" x14ac:dyDescent="0.25">
      <c r="A6" s="1">
        <v>43770</v>
      </c>
      <c r="B6" t="s">
        <v>8</v>
      </c>
      <c r="C6" t="s">
        <v>58</v>
      </c>
      <c r="D6" s="2">
        <v>203</v>
      </c>
      <c r="E6" s="2"/>
      <c r="F6" s="2" t="str" cm="1">
        <f t="array" ref="F6:G6">_xlfn.XLOOKUP(C6,Description,data)</f>
        <v xml:space="preserve">House </v>
      </c>
      <c r="G6" t="str">
        <v>Level 1</v>
      </c>
      <c r="I6" t="s">
        <v>146</v>
      </c>
      <c r="M6" s="7" t="s">
        <v>49</v>
      </c>
      <c r="N6" s="7" t="s">
        <v>40</v>
      </c>
      <c r="O6" s="7" t="s">
        <v>68</v>
      </c>
    </row>
    <row r="7" spans="1:15" x14ac:dyDescent="0.25">
      <c r="A7" s="1">
        <v>43770</v>
      </c>
      <c r="B7" t="s">
        <v>8</v>
      </c>
      <c r="C7" t="s">
        <v>56</v>
      </c>
      <c r="D7" s="2">
        <v>4.33</v>
      </c>
      <c r="E7" s="2"/>
      <c r="F7" s="2" t="str" cm="1">
        <f t="array" ref="F7:G7">_xlfn.XLOOKUP(C7,Description,data)</f>
        <v>Charity</v>
      </c>
      <c r="G7" t="str">
        <v>Level 3</v>
      </c>
      <c r="I7" t="s">
        <v>141</v>
      </c>
      <c r="M7" s="7" t="s">
        <v>62</v>
      </c>
      <c r="N7" s="7" t="s">
        <v>53</v>
      </c>
      <c r="O7" s="7" t="s">
        <v>68</v>
      </c>
    </row>
    <row r="8" spans="1:15" x14ac:dyDescent="0.25">
      <c r="A8" s="1">
        <v>43770</v>
      </c>
      <c r="B8" t="s">
        <v>5</v>
      </c>
      <c r="C8" t="s">
        <v>20</v>
      </c>
      <c r="D8" s="2">
        <v>2</v>
      </c>
      <c r="E8" s="2"/>
      <c r="F8" s="2" t="str" cm="1">
        <f t="array" ref="F8:G8">_xlfn.XLOOKUP(C8,Description,data)</f>
        <v>Charity</v>
      </c>
      <c r="G8" t="str">
        <v>Level 3</v>
      </c>
      <c r="I8" t="s">
        <v>142</v>
      </c>
      <c r="M8" s="7" t="s">
        <v>33</v>
      </c>
      <c r="N8" s="7" t="s">
        <v>72</v>
      </c>
      <c r="O8" s="7" t="s">
        <v>70</v>
      </c>
    </row>
    <row r="9" spans="1:15" x14ac:dyDescent="0.25">
      <c r="A9" s="1">
        <v>43770</v>
      </c>
      <c r="B9" t="s">
        <v>8</v>
      </c>
      <c r="C9" t="s">
        <v>52</v>
      </c>
      <c r="D9" s="2">
        <v>750</v>
      </c>
      <c r="E9" s="2"/>
      <c r="F9" s="2" t="str" cm="1">
        <f t="array" ref="F9:G9">_xlfn.XLOOKUP(C9,Description,data)</f>
        <v xml:space="preserve">House </v>
      </c>
      <c r="G9" t="str">
        <v>Level 1</v>
      </c>
      <c r="I9" t="s">
        <v>143</v>
      </c>
      <c r="M9" s="7" t="s">
        <v>63</v>
      </c>
      <c r="N9" s="7" t="s">
        <v>53</v>
      </c>
      <c r="O9" s="7" t="s">
        <v>68</v>
      </c>
    </row>
    <row r="10" spans="1:15" x14ac:dyDescent="0.25">
      <c r="A10" s="1">
        <v>43770</v>
      </c>
      <c r="B10" t="s">
        <v>8</v>
      </c>
      <c r="C10" t="s">
        <v>64</v>
      </c>
      <c r="D10" s="2">
        <v>17.71</v>
      </c>
      <c r="E10" s="2"/>
      <c r="F10" s="2" t="str" cm="1">
        <f t="array" ref="F10:G10">_xlfn.XLOOKUP(C10,Description,data)</f>
        <v xml:space="preserve">Insurance </v>
      </c>
      <c r="G10" t="str">
        <v>Level 2</v>
      </c>
      <c r="M10" s="7" t="s">
        <v>57</v>
      </c>
      <c r="N10" s="7" t="s">
        <v>77</v>
      </c>
      <c r="O10" s="7" t="s">
        <v>68</v>
      </c>
    </row>
    <row r="11" spans="1:15" x14ac:dyDescent="0.25">
      <c r="A11" s="1">
        <v>43770</v>
      </c>
      <c r="B11" t="s">
        <v>8</v>
      </c>
      <c r="C11" t="s">
        <v>54</v>
      </c>
      <c r="D11" s="2">
        <v>12.83</v>
      </c>
      <c r="E11" s="2"/>
      <c r="F11" s="2" t="str" cm="1">
        <f t="array" ref="F11:G11">_xlfn.XLOOKUP(C11,Description,data)</f>
        <v>House</v>
      </c>
      <c r="G11" t="str">
        <v>Level 1</v>
      </c>
      <c r="I11" s="28" t="s">
        <v>148</v>
      </c>
      <c r="M11" s="7" t="s">
        <v>31</v>
      </c>
      <c r="N11" s="7" t="s">
        <v>73</v>
      </c>
      <c r="O11" s="7" t="s">
        <v>68</v>
      </c>
    </row>
    <row r="12" spans="1:15" x14ac:dyDescent="0.25">
      <c r="A12" s="1">
        <v>43770</v>
      </c>
      <c r="B12" t="s">
        <v>8</v>
      </c>
      <c r="C12" t="s">
        <v>60</v>
      </c>
      <c r="D12" s="2">
        <v>30.5</v>
      </c>
      <c r="E12" s="2"/>
      <c r="F12" s="2" t="str" cm="1">
        <f t="array" ref="F12:G12">_xlfn.XLOOKUP(C12,Description,data)</f>
        <v xml:space="preserve">House </v>
      </c>
      <c r="G12" t="str">
        <v>Level 1</v>
      </c>
      <c r="I12" t="s">
        <v>149</v>
      </c>
      <c r="M12" s="7" t="s">
        <v>50</v>
      </c>
      <c r="N12" s="7" t="s">
        <v>72</v>
      </c>
      <c r="O12" s="7" t="s">
        <v>70</v>
      </c>
    </row>
    <row r="13" spans="1:15" x14ac:dyDescent="0.25">
      <c r="A13" s="1">
        <v>43773</v>
      </c>
      <c r="B13" t="s">
        <v>7</v>
      </c>
      <c r="C13" t="s">
        <v>51</v>
      </c>
      <c r="D13" s="2">
        <v>24.1</v>
      </c>
      <c r="E13" s="2"/>
      <c r="F13" s="2" t="str" cm="1">
        <f t="array" ref="F13:G13">_xlfn.XLOOKUP(C13,Description,data)</f>
        <v>House</v>
      </c>
      <c r="G13" t="str">
        <v>Level 3</v>
      </c>
      <c r="I13" t="s">
        <v>150</v>
      </c>
      <c r="M13" s="7" t="s">
        <v>32</v>
      </c>
      <c r="N13" s="7" t="s">
        <v>72</v>
      </c>
      <c r="O13" s="7" t="s">
        <v>68</v>
      </c>
    </row>
    <row r="14" spans="1:15" x14ac:dyDescent="0.25">
      <c r="A14" s="1">
        <v>43773</v>
      </c>
      <c r="B14" t="s">
        <v>7</v>
      </c>
      <c r="C14" t="s">
        <v>30</v>
      </c>
      <c r="D14" s="2">
        <v>98.1</v>
      </c>
      <c r="E14" s="2"/>
      <c r="F14" s="2" t="str" cm="1">
        <f t="array" ref="F14:G14">_xlfn.XLOOKUP(C14,Description,data)</f>
        <v>House</v>
      </c>
      <c r="G14" t="str">
        <v>Level 3</v>
      </c>
      <c r="I14" t="s">
        <v>151</v>
      </c>
      <c r="M14" s="7" t="s">
        <v>42</v>
      </c>
      <c r="N14" s="7" t="s">
        <v>74</v>
      </c>
      <c r="O14" s="7" t="s">
        <v>68</v>
      </c>
    </row>
    <row r="15" spans="1:15" x14ac:dyDescent="0.25">
      <c r="A15" s="1">
        <v>43773</v>
      </c>
      <c r="B15" t="s">
        <v>7</v>
      </c>
      <c r="C15" t="s">
        <v>30</v>
      </c>
      <c r="D15" s="2">
        <v>52.21</v>
      </c>
      <c r="E15" s="2"/>
      <c r="F15" s="2" t="str" cm="1">
        <f t="array" ref="F15:G15">_xlfn.XLOOKUP(C15,Description,data)</f>
        <v>House</v>
      </c>
      <c r="G15" t="str">
        <v>Level 3</v>
      </c>
      <c r="I15" t="s">
        <v>152</v>
      </c>
      <c r="M15" s="7" t="s">
        <v>55</v>
      </c>
      <c r="N15" s="7" t="s">
        <v>78</v>
      </c>
      <c r="O15" s="7" t="s">
        <v>68</v>
      </c>
    </row>
    <row r="16" spans="1:15" x14ac:dyDescent="0.25">
      <c r="A16" s="1">
        <v>43773</v>
      </c>
      <c r="B16" t="s">
        <v>7</v>
      </c>
      <c r="C16" t="s">
        <v>33</v>
      </c>
      <c r="D16" s="2">
        <v>56</v>
      </c>
      <c r="E16" s="2"/>
      <c r="F16" s="2" t="str" cm="1">
        <f t="array" ref="F16:G16">_xlfn.XLOOKUP(C16,Description,data)</f>
        <v>Food</v>
      </c>
      <c r="G16" t="str">
        <v>Level 3</v>
      </c>
      <c r="M16" s="7" t="s">
        <v>59</v>
      </c>
      <c r="N16" s="7" t="s">
        <v>69</v>
      </c>
      <c r="O16" s="7" t="s">
        <v>68</v>
      </c>
    </row>
    <row r="17" spans="1:15" x14ac:dyDescent="0.25">
      <c r="A17" s="1">
        <v>43773</v>
      </c>
      <c r="B17" t="s">
        <v>7</v>
      </c>
      <c r="C17" t="s">
        <v>57</v>
      </c>
      <c r="D17" s="2">
        <v>5</v>
      </c>
      <c r="E17" s="2"/>
      <c r="F17" s="2" t="str" cm="1">
        <f t="array" ref="F17:G17">_xlfn.XLOOKUP(C17,Description,data)</f>
        <v>Travel</v>
      </c>
      <c r="G17" t="str">
        <v>Level 1</v>
      </c>
      <c r="I17" s="28" t="s">
        <v>153</v>
      </c>
      <c r="M17" s="7" t="s">
        <v>29</v>
      </c>
      <c r="N17" s="7" t="s">
        <v>72</v>
      </c>
      <c r="O17" s="7" t="s">
        <v>70</v>
      </c>
    </row>
    <row r="18" spans="1:15" x14ac:dyDescent="0.25">
      <c r="A18" s="1">
        <v>43773</v>
      </c>
      <c r="B18" t="s">
        <v>7</v>
      </c>
      <c r="C18" t="s">
        <v>50</v>
      </c>
      <c r="D18" s="2">
        <v>21.1</v>
      </c>
      <c r="E18" s="2"/>
      <c r="F18" s="2" t="str" cm="1">
        <f t="array" ref="F18:G18">_xlfn.XLOOKUP(C18,Description,data)</f>
        <v>Food</v>
      </c>
      <c r="G18" t="str">
        <v>Level 3</v>
      </c>
      <c r="I18" t="s">
        <v>154</v>
      </c>
      <c r="M18" s="7" t="s">
        <v>37</v>
      </c>
      <c r="N18" s="7" t="s">
        <v>72</v>
      </c>
      <c r="O18" s="7" t="s">
        <v>70</v>
      </c>
    </row>
    <row r="19" spans="1:15" x14ac:dyDescent="0.25">
      <c r="A19" s="1">
        <v>43773</v>
      </c>
      <c r="B19" t="s">
        <v>7</v>
      </c>
      <c r="C19" t="s">
        <v>32</v>
      </c>
      <c r="D19" s="2">
        <v>8.5</v>
      </c>
      <c r="E19" s="2"/>
      <c r="F19" s="2" t="str" cm="1">
        <f t="array" ref="F19:G19">_xlfn.XLOOKUP(C19,Description,data)</f>
        <v>Food</v>
      </c>
      <c r="G19" t="str">
        <v>Level 1</v>
      </c>
      <c r="M19" s="7" t="s">
        <v>58</v>
      </c>
      <c r="N19" s="7" t="s">
        <v>75</v>
      </c>
      <c r="O19" s="7" t="s">
        <v>68</v>
      </c>
    </row>
    <row r="20" spans="1:15" x14ac:dyDescent="0.25">
      <c r="A20" s="1">
        <v>43773</v>
      </c>
      <c r="B20" t="s">
        <v>7</v>
      </c>
      <c r="C20" t="s">
        <v>17</v>
      </c>
      <c r="D20" s="2">
        <v>50.05</v>
      </c>
      <c r="E20" s="2"/>
      <c r="F20" s="2" t="str" cm="1">
        <f t="array" ref="F20:G20">_xlfn.XLOOKUP(C20,Description,data)</f>
        <v>Self</v>
      </c>
      <c r="G20" t="str">
        <v>Level 3</v>
      </c>
      <c r="I20" s="28" t="s">
        <v>156</v>
      </c>
      <c r="M20" s="7" t="s">
        <v>35</v>
      </c>
      <c r="N20" s="7" t="s">
        <v>72</v>
      </c>
      <c r="O20" s="7" t="s">
        <v>70</v>
      </c>
    </row>
    <row r="21" spans="1:15" x14ac:dyDescent="0.25">
      <c r="A21" s="1">
        <v>43773</v>
      </c>
      <c r="B21" t="s">
        <v>7</v>
      </c>
      <c r="C21" t="s">
        <v>17</v>
      </c>
      <c r="D21" s="2">
        <v>40</v>
      </c>
      <c r="E21" s="2"/>
      <c r="F21" s="2" t="str" cm="1">
        <f t="array" ref="F21:G21">_xlfn.XLOOKUP(C21,Description,data)</f>
        <v>Self</v>
      </c>
      <c r="G21" t="str">
        <v>Level 3</v>
      </c>
      <c r="M21" s="7" t="s">
        <v>56</v>
      </c>
      <c r="N21" s="7" t="s">
        <v>76</v>
      </c>
      <c r="O21" s="7" t="s">
        <v>70</v>
      </c>
    </row>
    <row r="22" spans="1:15" x14ac:dyDescent="0.25">
      <c r="A22" s="1">
        <v>43773</v>
      </c>
      <c r="B22" t="s">
        <v>7</v>
      </c>
      <c r="C22" t="s">
        <v>17</v>
      </c>
      <c r="D22" s="2">
        <v>15</v>
      </c>
      <c r="E22" s="2"/>
      <c r="F22" s="2" t="str" cm="1">
        <f t="array" ref="F22:G22">_xlfn.XLOOKUP(C22,Description,data)</f>
        <v>Self</v>
      </c>
      <c r="G22" t="str">
        <v>Level 3</v>
      </c>
      <c r="M22" s="7" t="s">
        <v>17</v>
      </c>
      <c r="N22" s="7" t="s">
        <v>73</v>
      </c>
      <c r="O22" s="7" t="s">
        <v>70</v>
      </c>
    </row>
    <row r="23" spans="1:15" x14ac:dyDescent="0.25">
      <c r="A23" s="1">
        <v>43773</v>
      </c>
      <c r="B23" t="s">
        <v>7</v>
      </c>
      <c r="C23" t="s">
        <v>36</v>
      </c>
      <c r="D23" s="2">
        <v>45.97</v>
      </c>
      <c r="E23" s="2"/>
      <c r="F23" s="2" t="str" cm="1">
        <f t="array" ref="F23:G23">_xlfn.XLOOKUP(C23,Description,data)</f>
        <v xml:space="preserve">Food </v>
      </c>
      <c r="G23" t="str">
        <v>Level 1</v>
      </c>
      <c r="M23" s="7" t="s">
        <v>47</v>
      </c>
      <c r="N23" s="7" t="s">
        <v>53</v>
      </c>
      <c r="O23" s="7" t="s">
        <v>68</v>
      </c>
    </row>
    <row r="24" spans="1:15" x14ac:dyDescent="0.25">
      <c r="A24" s="1">
        <v>43773</v>
      </c>
      <c r="B24" t="s">
        <v>16</v>
      </c>
      <c r="C24" t="s">
        <v>48</v>
      </c>
      <c r="D24" s="2"/>
      <c r="E24" s="2">
        <v>500</v>
      </c>
      <c r="F24" s="2" t="str" cm="1">
        <f t="array" ref="F24:G24">_xlfn.XLOOKUP(C24,Description,data)</f>
        <v>Income</v>
      </c>
      <c r="G24" t="str">
        <v>Level 1</v>
      </c>
      <c r="M24" s="7" t="s">
        <v>39</v>
      </c>
      <c r="N24" s="7" t="s">
        <v>77</v>
      </c>
      <c r="O24" s="7" t="s">
        <v>68</v>
      </c>
    </row>
    <row r="25" spans="1:15" x14ac:dyDescent="0.25">
      <c r="A25" s="1">
        <v>43774</v>
      </c>
      <c r="B25" t="s">
        <v>7</v>
      </c>
      <c r="C25" t="s">
        <v>30</v>
      </c>
      <c r="D25" s="2">
        <v>24</v>
      </c>
      <c r="E25" s="2"/>
      <c r="F25" s="2" t="str" cm="1">
        <f t="array" ref="F25:G25">_xlfn.XLOOKUP(C25,Description,data)</f>
        <v>House</v>
      </c>
      <c r="G25" t="str">
        <v>Level 3</v>
      </c>
      <c r="M25" s="7" t="s">
        <v>20</v>
      </c>
      <c r="N25" s="7" t="s">
        <v>76</v>
      </c>
      <c r="O25" s="7" t="s">
        <v>70</v>
      </c>
    </row>
    <row r="26" spans="1:15" x14ac:dyDescent="0.25">
      <c r="A26" s="1">
        <v>43774</v>
      </c>
      <c r="B26" t="s">
        <v>16</v>
      </c>
      <c r="C26" t="s">
        <v>49</v>
      </c>
      <c r="D26" s="2"/>
      <c r="E26" s="2">
        <v>0.49</v>
      </c>
      <c r="F26" s="2" t="str" cm="1">
        <f t="array" ref="F26:G26">_xlfn.XLOOKUP(C26,Description,data)</f>
        <v>Bank</v>
      </c>
      <c r="G26" t="str">
        <v>Level 1</v>
      </c>
      <c r="M26" s="7" t="s">
        <v>36</v>
      </c>
      <c r="N26" s="7" t="s">
        <v>79</v>
      </c>
      <c r="O26" s="7" t="s">
        <v>68</v>
      </c>
    </row>
    <row r="27" spans="1:15" x14ac:dyDescent="0.25">
      <c r="A27" s="1">
        <v>43775</v>
      </c>
      <c r="B27" t="s">
        <v>8</v>
      </c>
      <c r="C27" t="s">
        <v>47</v>
      </c>
      <c r="D27" s="2">
        <v>98.4</v>
      </c>
      <c r="E27" s="2"/>
      <c r="F27" s="2" t="str" cm="1">
        <f t="array" ref="F27:G27">_xlfn.XLOOKUP(C27,Description,data)</f>
        <v>Insurance</v>
      </c>
      <c r="G27" t="str">
        <v>Level 1</v>
      </c>
      <c r="M27" s="7" t="s">
        <v>52</v>
      </c>
      <c r="N27" s="7" t="s">
        <v>75</v>
      </c>
      <c r="O27" s="7" t="s">
        <v>68</v>
      </c>
    </row>
    <row r="28" spans="1:15" x14ac:dyDescent="0.25">
      <c r="A28" s="1">
        <v>43775</v>
      </c>
      <c r="B28" t="s">
        <v>7</v>
      </c>
      <c r="C28" t="s">
        <v>46</v>
      </c>
      <c r="D28" s="2">
        <v>45</v>
      </c>
      <c r="E28" s="2"/>
      <c r="F28" s="2" t="str" cm="1">
        <f t="array" ref="F28:G28">_xlfn.XLOOKUP(C28,Description,data)</f>
        <v>Food</v>
      </c>
      <c r="G28" t="str">
        <v>Level 3</v>
      </c>
      <c r="M28" s="7" t="s">
        <v>45</v>
      </c>
      <c r="N28" s="7" t="s">
        <v>78</v>
      </c>
      <c r="O28" s="7" t="s">
        <v>68</v>
      </c>
    </row>
    <row r="29" spans="1:15" x14ac:dyDescent="0.25">
      <c r="A29" s="1">
        <v>43776</v>
      </c>
      <c r="B29" t="s">
        <v>7</v>
      </c>
      <c r="C29" t="s">
        <v>30</v>
      </c>
      <c r="D29" s="2">
        <v>5.54</v>
      </c>
      <c r="E29" s="2"/>
      <c r="F29" s="2" t="str" cm="1">
        <f t="array" ref="F29:G29">_xlfn.XLOOKUP(C29,Description,data)</f>
        <v>House</v>
      </c>
      <c r="G29" t="str">
        <v>Level 3</v>
      </c>
      <c r="M29" s="7" t="s">
        <v>46</v>
      </c>
      <c r="N29" s="7" t="s">
        <v>72</v>
      </c>
      <c r="O29" s="7" t="s">
        <v>70</v>
      </c>
    </row>
    <row r="30" spans="1:15" x14ac:dyDescent="0.25">
      <c r="A30" s="1">
        <v>43776</v>
      </c>
      <c r="B30" t="s">
        <v>7</v>
      </c>
      <c r="C30" t="s">
        <v>45</v>
      </c>
      <c r="D30" s="2">
        <v>40</v>
      </c>
      <c r="E30" s="2"/>
      <c r="F30" s="2" t="str" cm="1">
        <f t="array" ref="F30:G30">_xlfn.XLOOKUP(C30,Description,data)</f>
        <v xml:space="preserve">Travel </v>
      </c>
      <c r="G30" t="str">
        <v>Level 1</v>
      </c>
      <c r="M30" s="7" t="s">
        <v>12</v>
      </c>
      <c r="N30" s="7" t="s">
        <v>80</v>
      </c>
      <c r="O30" s="7" t="s">
        <v>70</v>
      </c>
    </row>
    <row r="31" spans="1:15" x14ac:dyDescent="0.25">
      <c r="A31" s="1">
        <v>43777</v>
      </c>
      <c r="B31" t="s">
        <v>7</v>
      </c>
      <c r="C31" t="s">
        <v>26</v>
      </c>
      <c r="D31" s="2">
        <v>3.44</v>
      </c>
      <c r="E31" s="2"/>
      <c r="F31" s="2" t="str" cm="1">
        <f t="array" ref="F31:G31">_xlfn.XLOOKUP(C31,Description,data)</f>
        <v>Food</v>
      </c>
      <c r="G31" t="str">
        <v>Level 1</v>
      </c>
      <c r="M31" s="7" t="s">
        <v>41</v>
      </c>
      <c r="N31" s="7" t="s">
        <v>69</v>
      </c>
      <c r="O31" s="7" t="s">
        <v>70</v>
      </c>
    </row>
    <row r="32" spans="1:15" x14ac:dyDescent="0.25">
      <c r="A32" s="1">
        <v>43780</v>
      </c>
      <c r="B32" t="s">
        <v>7</v>
      </c>
      <c r="C32" t="s">
        <v>30</v>
      </c>
      <c r="D32" s="2">
        <v>9.2799999999999994</v>
      </c>
      <c r="E32" s="2"/>
      <c r="F32" s="2" t="str" cm="1">
        <f t="array" ref="F32:G32">_xlfn.XLOOKUP(C32,Description,data)</f>
        <v>House</v>
      </c>
      <c r="G32" t="str">
        <v>Level 3</v>
      </c>
      <c r="M32" s="7" t="s">
        <v>48</v>
      </c>
      <c r="N32" s="7" t="s">
        <v>81</v>
      </c>
      <c r="O32" s="7" t="s">
        <v>68</v>
      </c>
    </row>
    <row r="33" spans="1:15" x14ac:dyDescent="0.25">
      <c r="A33" s="1">
        <v>43780</v>
      </c>
      <c r="B33" t="s">
        <v>7</v>
      </c>
      <c r="C33" t="s">
        <v>30</v>
      </c>
      <c r="D33" s="2">
        <v>20</v>
      </c>
      <c r="E33" s="2"/>
      <c r="F33" s="2" t="str" cm="1">
        <f t="array" ref="F33:G33">_xlfn.XLOOKUP(C33,Description,data)</f>
        <v>House</v>
      </c>
      <c r="G33" t="str">
        <v>Level 3</v>
      </c>
      <c r="M33" s="7" t="s">
        <v>44</v>
      </c>
      <c r="N33" s="7" t="s">
        <v>82</v>
      </c>
      <c r="O33" s="7" t="s">
        <v>71</v>
      </c>
    </row>
    <row r="34" spans="1:15" x14ac:dyDescent="0.25">
      <c r="A34" s="1">
        <v>43780</v>
      </c>
      <c r="B34" t="s">
        <v>7</v>
      </c>
      <c r="C34" t="s">
        <v>17</v>
      </c>
      <c r="D34" s="2">
        <v>125</v>
      </c>
      <c r="E34" s="2"/>
      <c r="F34" s="2" t="str" cm="1">
        <f t="array" ref="F34:G34">_xlfn.XLOOKUP(C34,Description,data)</f>
        <v>Self</v>
      </c>
      <c r="G34" t="str">
        <v>Level 3</v>
      </c>
      <c r="M34" s="7" t="s">
        <v>64</v>
      </c>
      <c r="N34" s="7" t="s">
        <v>82</v>
      </c>
      <c r="O34" s="7" t="s">
        <v>71</v>
      </c>
    </row>
    <row r="35" spans="1:15" x14ac:dyDescent="0.25">
      <c r="A35" s="1">
        <v>43780</v>
      </c>
      <c r="B35" t="s">
        <v>7</v>
      </c>
      <c r="C35" t="s">
        <v>12</v>
      </c>
      <c r="D35" s="2">
        <v>11.99</v>
      </c>
      <c r="E35" s="2"/>
      <c r="F35" s="2" t="str" cm="1">
        <f t="array" ref="F35:G35">_xlfn.XLOOKUP(C35,Description,data)</f>
        <v>Entertainment</v>
      </c>
      <c r="G35" t="str">
        <v>Level 3</v>
      </c>
      <c r="M35" s="7" t="s">
        <v>15</v>
      </c>
      <c r="N35" s="7" t="s">
        <v>72</v>
      </c>
      <c r="O35" s="7" t="s">
        <v>70</v>
      </c>
    </row>
    <row r="36" spans="1:15" x14ac:dyDescent="0.25">
      <c r="A36" s="1">
        <v>43780</v>
      </c>
      <c r="B36" t="s">
        <v>8</v>
      </c>
      <c r="C36" t="s">
        <v>44</v>
      </c>
      <c r="D36" s="2">
        <v>18.940000000000001</v>
      </c>
      <c r="E36" s="2"/>
      <c r="F36" s="2" t="str" cm="1">
        <f t="array" ref="F36:G36">_xlfn.XLOOKUP(C36,Description,data)</f>
        <v xml:space="preserve">Insurance </v>
      </c>
      <c r="G36" t="str">
        <v>Level 2</v>
      </c>
      <c r="M36" s="7" t="s">
        <v>38</v>
      </c>
      <c r="N36" s="7" t="s">
        <v>77</v>
      </c>
      <c r="O36" s="7" t="s">
        <v>68</v>
      </c>
    </row>
    <row r="37" spans="1:15" x14ac:dyDescent="0.25">
      <c r="A37" s="1">
        <v>43780</v>
      </c>
      <c r="B37" t="s">
        <v>7</v>
      </c>
      <c r="C37" t="s">
        <v>15</v>
      </c>
      <c r="D37" s="2">
        <v>30</v>
      </c>
      <c r="E37" s="2"/>
      <c r="F37" s="2" t="str" cm="1">
        <f t="array" ref="F37:G37">_xlfn.XLOOKUP(C37,Description,data)</f>
        <v>Food</v>
      </c>
      <c r="G37" t="str">
        <v>Level 3</v>
      </c>
      <c r="M37" s="7" t="s">
        <v>9</v>
      </c>
      <c r="N37" s="7" t="s">
        <v>72</v>
      </c>
      <c r="O37" s="7" t="s">
        <v>70</v>
      </c>
    </row>
    <row r="38" spans="1:15" x14ac:dyDescent="0.25">
      <c r="A38" s="1">
        <v>43780</v>
      </c>
      <c r="B38" t="s">
        <v>7</v>
      </c>
      <c r="C38" t="s">
        <v>43</v>
      </c>
      <c r="D38" s="2">
        <v>15.75</v>
      </c>
      <c r="E38" s="2"/>
      <c r="F38" s="2" t="str" cm="1">
        <f t="array" ref="F38:G38">_xlfn.XLOOKUP(C38,Description,data)</f>
        <v>Food</v>
      </c>
      <c r="G38" t="str">
        <v>Level 3</v>
      </c>
      <c r="M38" s="7" t="s">
        <v>26</v>
      </c>
      <c r="N38" s="7" t="s">
        <v>72</v>
      </c>
      <c r="O38" s="7" t="s">
        <v>68</v>
      </c>
    </row>
    <row r="39" spans="1:15" x14ac:dyDescent="0.25">
      <c r="A39" s="1">
        <v>43780</v>
      </c>
      <c r="B39" t="s">
        <v>7</v>
      </c>
      <c r="C39" t="s">
        <v>14</v>
      </c>
      <c r="D39" s="2">
        <v>25</v>
      </c>
      <c r="E39" s="2"/>
      <c r="F39" s="2" t="str" cm="1">
        <f t="array" ref="F39:G39">_xlfn.XLOOKUP(C39,Description,data)</f>
        <v>Self</v>
      </c>
      <c r="G39" t="str">
        <v>Level 3</v>
      </c>
      <c r="M39" s="7" t="s">
        <v>10</v>
      </c>
      <c r="N39" s="7" t="s">
        <v>69</v>
      </c>
      <c r="O39" s="7" t="s">
        <v>68</v>
      </c>
    </row>
    <row r="40" spans="1:15" x14ac:dyDescent="0.25">
      <c r="A40" s="1">
        <v>43780</v>
      </c>
      <c r="B40" t="s">
        <v>7</v>
      </c>
      <c r="C40" t="s">
        <v>13</v>
      </c>
      <c r="D40" s="2">
        <v>34</v>
      </c>
      <c r="E40" s="2"/>
      <c r="F40" s="2" t="str" cm="1">
        <f t="array" ref="F40:G40">_xlfn.XLOOKUP(C40,Description,data)</f>
        <v xml:space="preserve">Self </v>
      </c>
      <c r="G40" t="str">
        <v>Level 3</v>
      </c>
      <c r="M40" s="7" t="s">
        <v>43</v>
      </c>
      <c r="N40" s="7" t="s">
        <v>72</v>
      </c>
      <c r="O40" s="7" t="s">
        <v>70</v>
      </c>
    </row>
    <row r="41" spans="1:15" x14ac:dyDescent="0.25">
      <c r="A41" s="1">
        <v>43780</v>
      </c>
      <c r="B41" t="s">
        <v>7</v>
      </c>
      <c r="C41" t="s">
        <v>27</v>
      </c>
      <c r="D41" s="2">
        <v>65</v>
      </c>
      <c r="E41" s="2"/>
      <c r="F41" s="2" t="str" cm="1">
        <f t="array" ref="F41:G41">_xlfn.XLOOKUP(C41,Description,data)</f>
        <v>Food</v>
      </c>
      <c r="G41" t="str">
        <v>Level 1</v>
      </c>
      <c r="M41" s="7" t="s">
        <v>14</v>
      </c>
      <c r="N41" s="7" t="s">
        <v>73</v>
      </c>
      <c r="O41" s="7" t="s">
        <v>70</v>
      </c>
    </row>
    <row r="42" spans="1:15" x14ac:dyDescent="0.25">
      <c r="A42" s="1">
        <v>43782</v>
      </c>
      <c r="B42" t="s">
        <v>8</v>
      </c>
      <c r="C42" t="s">
        <v>42</v>
      </c>
      <c r="D42" s="2">
        <v>123</v>
      </c>
      <c r="E42" s="2"/>
      <c r="F42" s="2" t="str" cm="1">
        <f t="array" ref="F42:G42">_xlfn.XLOOKUP(C42,Description,data)</f>
        <v xml:space="preserve">Bank </v>
      </c>
      <c r="G42" t="str">
        <v>Level 1</v>
      </c>
      <c r="M42" s="7" t="s">
        <v>13</v>
      </c>
      <c r="N42" s="7" t="s">
        <v>83</v>
      </c>
      <c r="O42" s="7" t="s">
        <v>70</v>
      </c>
    </row>
    <row r="43" spans="1:15" x14ac:dyDescent="0.25">
      <c r="A43" s="1">
        <v>43782</v>
      </c>
      <c r="B43" t="s">
        <v>7</v>
      </c>
      <c r="C43" t="s">
        <v>26</v>
      </c>
      <c r="D43" s="2">
        <v>5.0999999999999996</v>
      </c>
      <c r="E43" s="2"/>
      <c r="F43" s="2" t="str" cm="1">
        <f t="array" ref="F43:G43">_xlfn.XLOOKUP(C43,Description,data)</f>
        <v>Food</v>
      </c>
      <c r="G43" t="str">
        <v>Level 1</v>
      </c>
      <c r="M43" s="7" t="s">
        <v>54</v>
      </c>
      <c r="N43" s="7" t="s">
        <v>69</v>
      </c>
      <c r="O43" s="7" t="s">
        <v>68</v>
      </c>
    </row>
    <row r="44" spans="1:15" x14ac:dyDescent="0.25">
      <c r="A44" s="1">
        <v>43783</v>
      </c>
      <c r="B44" t="s">
        <v>7</v>
      </c>
      <c r="C44" t="s">
        <v>31</v>
      </c>
      <c r="D44" s="2">
        <v>43.2</v>
      </c>
      <c r="E44" s="2"/>
      <c r="F44" s="2" t="str" cm="1">
        <f t="array" ref="F44:G44">_xlfn.XLOOKUP(C44,Description,data)</f>
        <v>Self</v>
      </c>
      <c r="G44" t="str">
        <v>Level 1</v>
      </c>
      <c r="M44" s="7" t="s">
        <v>34</v>
      </c>
      <c r="N44" s="7" t="s">
        <v>75</v>
      </c>
      <c r="O44" s="7" t="s">
        <v>68</v>
      </c>
    </row>
    <row r="45" spans="1:15" x14ac:dyDescent="0.25">
      <c r="A45" s="1">
        <v>43783</v>
      </c>
      <c r="B45" t="s">
        <v>7</v>
      </c>
      <c r="C45" t="s">
        <v>36</v>
      </c>
      <c r="D45" s="2">
        <v>22.81</v>
      </c>
      <c r="E45" s="2"/>
      <c r="F45" s="2" t="str" cm="1">
        <f t="array" ref="F45:G45">_xlfn.XLOOKUP(C45,Description,data)</f>
        <v xml:space="preserve">Food </v>
      </c>
      <c r="G45" t="str">
        <v>Level 1</v>
      </c>
      <c r="M45" s="7" t="s">
        <v>27</v>
      </c>
      <c r="N45" s="7" t="s">
        <v>72</v>
      </c>
      <c r="O45" s="7" t="s">
        <v>68</v>
      </c>
    </row>
    <row r="46" spans="1:15" x14ac:dyDescent="0.25">
      <c r="A46" s="1">
        <v>43783</v>
      </c>
      <c r="B46" t="s">
        <v>7</v>
      </c>
      <c r="C46" t="s">
        <v>41</v>
      </c>
      <c r="D46" s="2">
        <v>4</v>
      </c>
      <c r="E46" s="2"/>
      <c r="F46" s="2" t="str" cm="1">
        <f t="array" ref="F46:G46">_xlfn.XLOOKUP(C46,Description,data)</f>
        <v>House</v>
      </c>
      <c r="G46" t="str">
        <v>Level 3</v>
      </c>
      <c r="M46" s="7" t="s">
        <v>60</v>
      </c>
      <c r="N46" s="7" t="s">
        <v>75</v>
      </c>
      <c r="O46" s="7" t="s">
        <v>68</v>
      </c>
    </row>
    <row r="47" spans="1:15" x14ac:dyDescent="0.25">
      <c r="A47" s="1">
        <v>43784</v>
      </c>
      <c r="B47" t="s">
        <v>7</v>
      </c>
      <c r="C47" t="s">
        <v>30</v>
      </c>
      <c r="D47" s="2">
        <v>26.95</v>
      </c>
      <c r="E47" s="2"/>
      <c r="F47" s="2" t="str" cm="1">
        <f t="array" ref="F47:G47">_xlfn.XLOOKUP(C47,Description,data)</f>
        <v>House</v>
      </c>
      <c r="G47" t="str">
        <v>Level 3</v>
      </c>
    </row>
    <row r="48" spans="1:15" x14ac:dyDescent="0.25">
      <c r="A48" s="1">
        <v>43784</v>
      </c>
      <c r="B48" t="s">
        <v>11</v>
      </c>
      <c r="C48" t="s">
        <v>61</v>
      </c>
      <c r="D48" s="2">
        <v>150</v>
      </c>
      <c r="E48" s="2"/>
      <c r="F48" s="2" t="str" cm="1">
        <f t="array" ref="F48:G48">_xlfn.XLOOKUP(C48,Description,data)</f>
        <v>Bank</v>
      </c>
      <c r="G48" t="str">
        <v>Level 2</v>
      </c>
    </row>
    <row r="49" spans="1:7" x14ac:dyDescent="0.25">
      <c r="A49" s="1">
        <v>43784</v>
      </c>
      <c r="B49" t="s">
        <v>11</v>
      </c>
      <c r="C49" t="s">
        <v>61</v>
      </c>
      <c r="D49" s="2">
        <v>10</v>
      </c>
      <c r="E49" s="2"/>
      <c r="F49" s="2" t="str" cm="1">
        <f t="array" ref="F49:G49">_xlfn.XLOOKUP(C49,Description,data)</f>
        <v>Bank</v>
      </c>
      <c r="G49" t="str">
        <v>Level 2</v>
      </c>
    </row>
    <row r="50" spans="1:7" x14ac:dyDescent="0.25">
      <c r="A50" s="1">
        <v>43784</v>
      </c>
      <c r="B50" t="s">
        <v>7</v>
      </c>
      <c r="C50" t="s">
        <v>10</v>
      </c>
      <c r="D50" s="2">
        <v>5.5</v>
      </c>
      <c r="E50" s="2"/>
      <c r="F50" s="2" t="str" cm="1">
        <f t="array" ref="F50:G50">_xlfn.XLOOKUP(C50,Description,data)</f>
        <v>House</v>
      </c>
      <c r="G50" t="str">
        <v>Level 1</v>
      </c>
    </row>
    <row r="51" spans="1:7" x14ac:dyDescent="0.25">
      <c r="A51" s="1">
        <v>43787</v>
      </c>
      <c r="B51" t="s">
        <v>7</v>
      </c>
      <c r="C51" t="s">
        <v>32</v>
      </c>
      <c r="D51" s="2">
        <v>5.37</v>
      </c>
      <c r="E51" s="2"/>
      <c r="F51" s="2" t="str" cm="1">
        <f t="array" ref="F51:G51">_xlfn.XLOOKUP(C51,Description,data)</f>
        <v>Food</v>
      </c>
      <c r="G51" t="str">
        <v>Level 1</v>
      </c>
    </row>
    <row r="52" spans="1:7" x14ac:dyDescent="0.25">
      <c r="A52" s="1">
        <v>43787</v>
      </c>
      <c r="B52" t="s">
        <v>7</v>
      </c>
      <c r="C52" t="s">
        <v>32</v>
      </c>
      <c r="D52" s="2">
        <v>3.85</v>
      </c>
      <c r="E52" s="2"/>
      <c r="F52" s="2" t="str" cm="1">
        <f t="array" ref="F52:G52">_xlfn.XLOOKUP(C52,Description,data)</f>
        <v>Food</v>
      </c>
      <c r="G52" t="str">
        <v>Level 1</v>
      </c>
    </row>
    <row r="53" spans="1:7" x14ac:dyDescent="0.25">
      <c r="A53" s="1">
        <v>43787</v>
      </c>
      <c r="B53" t="s">
        <v>7</v>
      </c>
      <c r="C53" t="s">
        <v>39</v>
      </c>
      <c r="D53" s="2">
        <v>4.8</v>
      </c>
      <c r="E53" s="2"/>
      <c r="F53" s="2" t="str" cm="1">
        <f t="array" ref="F53:G53">_xlfn.XLOOKUP(C53,Description,data)</f>
        <v>Travel</v>
      </c>
      <c r="G53" t="str">
        <v>Level 1</v>
      </c>
    </row>
    <row r="54" spans="1:7" x14ac:dyDescent="0.25">
      <c r="A54" s="1">
        <v>43787</v>
      </c>
      <c r="B54" t="s">
        <v>7</v>
      </c>
      <c r="C54" t="s">
        <v>38</v>
      </c>
      <c r="D54" s="2">
        <v>17.3</v>
      </c>
      <c r="E54" s="2"/>
      <c r="F54" s="2" t="str" cm="1">
        <f t="array" ref="F54:G54">_xlfn.XLOOKUP(C54,Description,data)</f>
        <v>Travel</v>
      </c>
      <c r="G54" t="str">
        <v>Level 1</v>
      </c>
    </row>
    <row r="55" spans="1:7" x14ac:dyDescent="0.25">
      <c r="A55" s="1">
        <v>43787</v>
      </c>
      <c r="B55" t="s">
        <v>7</v>
      </c>
      <c r="C55" t="s">
        <v>26</v>
      </c>
      <c r="D55" s="2">
        <v>2.89</v>
      </c>
      <c r="E55" s="2"/>
      <c r="F55" s="2" t="str" cm="1">
        <f t="array" ref="F55:G55">_xlfn.XLOOKUP(C55,Description,data)</f>
        <v>Food</v>
      </c>
      <c r="G55" t="str">
        <v>Level 1</v>
      </c>
    </row>
    <row r="56" spans="1:7" x14ac:dyDescent="0.25">
      <c r="A56" s="1">
        <v>43787</v>
      </c>
      <c r="B56" t="s">
        <v>7</v>
      </c>
      <c r="C56" t="s">
        <v>10</v>
      </c>
      <c r="D56" s="2">
        <v>8.1</v>
      </c>
      <c r="E56" s="2"/>
      <c r="F56" s="2" t="str" cm="1">
        <f t="array" ref="F56:G56">_xlfn.XLOOKUP(C56,Description,data)</f>
        <v>House</v>
      </c>
      <c r="G56" t="str">
        <v>Level 1</v>
      </c>
    </row>
    <row r="57" spans="1:7" x14ac:dyDescent="0.25">
      <c r="A57" s="1">
        <v>43788</v>
      </c>
      <c r="B57" t="s">
        <v>7</v>
      </c>
      <c r="C57" t="s">
        <v>37</v>
      </c>
      <c r="D57" s="2">
        <v>34.85</v>
      </c>
      <c r="E57" s="2"/>
      <c r="F57" s="2" t="str" cm="1">
        <f t="array" ref="F57:G57">_xlfn.XLOOKUP(C57,Description,data)</f>
        <v>Food</v>
      </c>
      <c r="G57" t="str">
        <v>Level 3</v>
      </c>
    </row>
    <row r="58" spans="1:7" x14ac:dyDescent="0.25">
      <c r="A58" s="1">
        <v>43788</v>
      </c>
      <c r="B58" t="s">
        <v>7</v>
      </c>
      <c r="C58" t="s">
        <v>26</v>
      </c>
      <c r="D58" s="2">
        <v>100</v>
      </c>
      <c r="E58" s="2"/>
      <c r="F58" s="2" t="str" cm="1">
        <f t="array" ref="F58:G58">_xlfn.XLOOKUP(C58,Description,data)</f>
        <v>Food</v>
      </c>
      <c r="G58" t="str">
        <v>Level 1</v>
      </c>
    </row>
    <row r="59" spans="1:7" x14ac:dyDescent="0.25">
      <c r="A59" s="1">
        <v>43789</v>
      </c>
      <c r="B59" t="s">
        <v>7</v>
      </c>
      <c r="C59" t="s">
        <v>32</v>
      </c>
      <c r="D59" s="2">
        <v>8.4</v>
      </c>
      <c r="E59" s="2"/>
      <c r="F59" s="2" t="str" cm="1">
        <f t="array" ref="F59:G59">_xlfn.XLOOKUP(C59,Description,data)</f>
        <v>Food</v>
      </c>
      <c r="G59" t="str">
        <v>Level 1</v>
      </c>
    </row>
    <row r="60" spans="1:7" x14ac:dyDescent="0.25">
      <c r="A60" s="1">
        <v>43789</v>
      </c>
      <c r="B60" t="s">
        <v>7</v>
      </c>
      <c r="C60" t="s">
        <v>17</v>
      </c>
      <c r="D60" s="2">
        <v>45</v>
      </c>
      <c r="E60" s="2"/>
      <c r="F60" s="2" t="str" cm="1">
        <f t="array" ref="F60:G60">_xlfn.XLOOKUP(C60,Description,data)</f>
        <v>Self</v>
      </c>
      <c r="G60" t="str">
        <v>Level 3</v>
      </c>
    </row>
    <row r="61" spans="1:7" x14ac:dyDescent="0.25">
      <c r="A61" s="1">
        <v>43790</v>
      </c>
      <c r="B61" t="s">
        <v>7</v>
      </c>
      <c r="C61" t="s">
        <v>36</v>
      </c>
      <c r="D61" s="2">
        <v>6.2</v>
      </c>
      <c r="E61" s="2"/>
      <c r="F61" s="2" t="str" cm="1">
        <f t="array" ref="F61:G61">_xlfn.XLOOKUP(C61,Description,data)</f>
        <v xml:space="preserve">Food </v>
      </c>
      <c r="G61" t="str">
        <v>Level 1</v>
      </c>
    </row>
    <row r="62" spans="1:7" x14ac:dyDescent="0.25">
      <c r="A62" s="1">
        <v>43790</v>
      </c>
      <c r="B62" t="s">
        <v>7</v>
      </c>
      <c r="C62" t="s">
        <v>26</v>
      </c>
      <c r="D62" s="2">
        <v>50</v>
      </c>
      <c r="E62" s="2"/>
      <c r="F62" s="2" t="str" cm="1">
        <f t="array" ref="F62:G62">_xlfn.XLOOKUP(C62,Description,data)</f>
        <v>Food</v>
      </c>
      <c r="G62" t="str">
        <v>Level 1</v>
      </c>
    </row>
    <row r="63" spans="1:7" x14ac:dyDescent="0.25">
      <c r="A63" s="1">
        <v>43790</v>
      </c>
      <c r="B63" t="s">
        <v>7</v>
      </c>
      <c r="C63" t="s">
        <v>26</v>
      </c>
      <c r="D63" s="2">
        <v>3</v>
      </c>
      <c r="E63" s="2"/>
      <c r="F63" s="2" t="str" cm="1">
        <f t="array" ref="F63:G63">_xlfn.XLOOKUP(C63,Description,data)</f>
        <v>Food</v>
      </c>
      <c r="G63" t="str">
        <v>Level 1</v>
      </c>
    </row>
    <row r="64" spans="1:7" x14ac:dyDescent="0.25">
      <c r="A64" s="1">
        <v>43791</v>
      </c>
      <c r="B64" t="s">
        <v>7</v>
      </c>
      <c r="C64" t="s">
        <v>9</v>
      </c>
      <c r="D64" s="2">
        <v>6</v>
      </c>
      <c r="E64" s="2"/>
      <c r="F64" s="2" t="str" cm="1">
        <f t="array" ref="F64:G64">_xlfn.XLOOKUP(C64,Description,data)</f>
        <v>Food</v>
      </c>
      <c r="G64" t="str">
        <v>Level 3</v>
      </c>
    </row>
    <row r="65" spans="1:7" x14ac:dyDescent="0.25">
      <c r="A65" s="1">
        <v>43794</v>
      </c>
      <c r="B65" t="s">
        <v>7</v>
      </c>
      <c r="C65" t="s">
        <v>30</v>
      </c>
      <c r="D65" s="2">
        <v>64.5</v>
      </c>
      <c r="E65" s="2"/>
      <c r="F65" s="2" t="str" cm="1">
        <f t="array" ref="F65:G65">_xlfn.XLOOKUP(C65,Description,data)</f>
        <v>House</v>
      </c>
      <c r="G65" t="str">
        <v>Level 3</v>
      </c>
    </row>
    <row r="66" spans="1:7" x14ac:dyDescent="0.25">
      <c r="A66" s="1">
        <v>43794</v>
      </c>
      <c r="B66" t="s">
        <v>7</v>
      </c>
      <c r="C66" t="s">
        <v>33</v>
      </c>
      <c r="D66" s="2">
        <v>1.79</v>
      </c>
      <c r="E66" s="2"/>
      <c r="F66" s="2" t="str" cm="1">
        <f t="array" ref="F66:G66">_xlfn.XLOOKUP(C66,Description,data)</f>
        <v>Food</v>
      </c>
      <c r="G66" t="str">
        <v>Level 3</v>
      </c>
    </row>
    <row r="67" spans="1:7" x14ac:dyDescent="0.25">
      <c r="A67" s="1">
        <v>43794</v>
      </c>
      <c r="B67" t="s">
        <v>7</v>
      </c>
      <c r="C67" t="s">
        <v>33</v>
      </c>
      <c r="D67" s="2">
        <v>45.25</v>
      </c>
      <c r="E67" s="2"/>
      <c r="F67" s="2" t="str" cm="1">
        <f t="array" ref="F67:G67">_xlfn.XLOOKUP(C67,Description,data)</f>
        <v>Food</v>
      </c>
      <c r="G67" t="str">
        <v>Level 3</v>
      </c>
    </row>
    <row r="68" spans="1:7" x14ac:dyDescent="0.25">
      <c r="A68" s="1">
        <v>43794</v>
      </c>
      <c r="B68" t="s">
        <v>7</v>
      </c>
      <c r="C68" t="s">
        <v>32</v>
      </c>
      <c r="D68" s="2">
        <v>6.35</v>
      </c>
      <c r="E68" s="2"/>
      <c r="F68" s="2" t="str" cm="1">
        <f t="array" ref="F68:G68">_xlfn.XLOOKUP(C68,Description,data)</f>
        <v>Food</v>
      </c>
      <c r="G68" t="str">
        <v>Level 1</v>
      </c>
    </row>
    <row r="69" spans="1:7" x14ac:dyDescent="0.25">
      <c r="A69" s="1">
        <v>43794</v>
      </c>
      <c r="B69" t="s">
        <v>7</v>
      </c>
      <c r="C69" t="s">
        <v>35</v>
      </c>
      <c r="D69" s="2">
        <v>70</v>
      </c>
      <c r="E69" s="2"/>
      <c r="F69" s="2" t="str" cm="1">
        <f t="array" ref="F69:G69">_xlfn.XLOOKUP(C69,Description,data)</f>
        <v>Food</v>
      </c>
      <c r="G69" t="str">
        <v>Level 3</v>
      </c>
    </row>
    <row r="70" spans="1:7" x14ac:dyDescent="0.25">
      <c r="A70" s="1">
        <v>43794</v>
      </c>
      <c r="B70" t="s">
        <v>7</v>
      </c>
      <c r="C70" t="s">
        <v>34</v>
      </c>
      <c r="D70" s="2">
        <v>45</v>
      </c>
      <c r="E70" s="2"/>
      <c r="F70" s="2" t="str" cm="1">
        <f t="array" ref="F70:G70">_xlfn.XLOOKUP(C70,Description,data)</f>
        <v xml:space="preserve">House </v>
      </c>
      <c r="G70" t="str">
        <v>Level 1</v>
      </c>
    </row>
    <row r="71" spans="1:7" x14ac:dyDescent="0.25">
      <c r="A71" s="1">
        <v>43795</v>
      </c>
      <c r="B71" t="s">
        <v>7</v>
      </c>
      <c r="C71" t="s">
        <v>30</v>
      </c>
      <c r="D71" s="2">
        <v>100</v>
      </c>
      <c r="E71" s="2"/>
      <c r="F71" s="2" t="str" cm="1">
        <f t="array" ref="F71:G71">_xlfn.XLOOKUP(C71,Description,data)</f>
        <v>House</v>
      </c>
      <c r="G71" t="str">
        <v>Level 3</v>
      </c>
    </row>
    <row r="72" spans="1:7" x14ac:dyDescent="0.25">
      <c r="A72" s="1">
        <v>43795</v>
      </c>
      <c r="B72" t="s">
        <v>7</v>
      </c>
      <c r="C72" t="s">
        <v>31</v>
      </c>
      <c r="D72" s="2">
        <v>11.98</v>
      </c>
      <c r="E72" s="2"/>
      <c r="F72" s="2" t="str" cm="1">
        <f t="array" ref="F72:G72">_xlfn.XLOOKUP(C72,Description,data)</f>
        <v>Self</v>
      </c>
      <c r="G72" t="str">
        <v>Level 1</v>
      </c>
    </row>
    <row r="73" spans="1:7" x14ac:dyDescent="0.25">
      <c r="A73" s="1">
        <v>43795</v>
      </c>
      <c r="B73" t="s">
        <v>7</v>
      </c>
      <c r="C73" t="s">
        <v>27</v>
      </c>
      <c r="D73" s="2">
        <v>19.350000000000001</v>
      </c>
      <c r="E73" s="2"/>
      <c r="F73" s="2" t="str" cm="1">
        <f t="array" ref="F73:G73">_xlfn.XLOOKUP(C73,Description,data)</f>
        <v>Food</v>
      </c>
      <c r="G73" t="str">
        <v>Level 1</v>
      </c>
    </row>
    <row r="74" spans="1:7" x14ac:dyDescent="0.25">
      <c r="A74" s="1">
        <v>43796</v>
      </c>
      <c r="B74" t="s">
        <v>7</v>
      </c>
      <c r="C74" t="s">
        <v>32</v>
      </c>
      <c r="D74" s="2">
        <v>2.8</v>
      </c>
      <c r="E74" s="2"/>
      <c r="F74" s="2" t="str" cm="1">
        <f t="array" ref="F74:G74">_xlfn.XLOOKUP(C74,Description,data)</f>
        <v>Food</v>
      </c>
      <c r="G74" t="str">
        <v>Level 1</v>
      </c>
    </row>
    <row r="75" spans="1:7" x14ac:dyDescent="0.25">
      <c r="A75" s="1">
        <v>43796</v>
      </c>
      <c r="B75" t="s">
        <v>7</v>
      </c>
      <c r="C75" t="s">
        <v>29</v>
      </c>
      <c r="D75" s="2">
        <v>11.55</v>
      </c>
      <c r="E75" s="2"/>
      <c r="F75" s="2" t="str" cm="1">
        <f t="array" ref="F75:G75">_xlfn.XLOOKUP(C75,Description,data)</f>
        <v>Food</v>
      </c>
      <c r="G75" t="str">
        <v>Level 3</v>
      </c>
    </row>
    <row r="76" spans="1:7" x14ac:dyDescent="0.25">
      <c r="A76" s="1">
        <v>43797</v>
      </c>
      <c r="B76" t="s">
        <v>8</v>
      </c>
      <c r="C76" t="s">
        <v>63</v>
      </c>
      <c r="D76" s="2">
        <v>55.25</v>
      </c>
      <c r="E76" s="2"/>
      <c r="F76" s="2" t="str" cm="1">
        <f t="array" ref="F76:G76">_xlfn.XLOOKUP(C76,Description,data)</f>
        <v>Insurance</v>
      </c>
      <c r="G76" t="str">
        <v>Level 1</v>
      </c>
    </row>
    <row r="77" spans="1:7" x14ac:dyDescent="0.25">
      <c r="A77" s="1">
        <v>43797</v>
      </c>
      <c r="B77" t="s">
        <v>7</v>
      </c>
      <c r="C77" t="s">
        <v>17</v>
      </c>
      <c r="D77" s="2">
        <v>50</v>
      </c>
      <c r="E77" s="2"/>
      <c r="F77" s="2" t="str" cm="1">
        <f t="array" ref="F77:G77">_xlfn.XLOOKUP(C77,Description,data)</f>
        <v>Self</v>
      </c>
      <c r="G77" t="str">
        <v>Level 3</v>
      </c>
    </row>
    <row r="78" spans="1:7" x14ac:dyDescent="0.25">
      <c r="A78" s="1">
        <v>43797</v>
      </c>
      <c r="B78" t="s">
        <v>5</v>
      </c>
      <c r="C78" t="s">
        <v>28</v>
      </c>
      <c r="D78" s="2"/>
      <c r="E78" s="2">
        <v>1500</v>
      </c>
      <c r="F78" s="2"/>
    </row>
    <row r="79" spans="1:7" x14ac:dyDescent="0.25">
      <c r="A79" s="1">
        <v>43797</v>
      </c>
      <c r="B79" t="s">
        <v>5</v>
      </c>
      <c r="C79" t="s">
        <v>28</v>
      </c>
      <c r="D79" s="2"/>
      <c r="E79" s="2">
        <v>2000</v>
      </c>
      <c r="F79" s="2"/>
    </row>
  </sheetData>
  <sortState xmlns:xlrd2="http://schemas.microsoft.com/office/spreadsheetml/2017/richdata2" ref="I2:I47">
    <sortCondition ref="I6"/>
  </sortState>
  <phoneticPr fontId="1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70C0"/>
  </sheetPr>
  <dimension ref="A1:K79"/>
  <sheetViews>
    <sheetView zoomScale="145" zoomScaleNormal="145" workbookViewId="0">
      <selection activeCell="C10" sqref="C10"/>
    </sheetView>
  </sheetViews>
  <sheetFormatPr defaultRowHeight="15" x14ac:dyDescent="0.25"/>
  <cols>
    <col min="1" max="1" width="15.85546875" bestFit="1" customWidth="1"/>
    <col min="2" max="2" width="16" bestFit="1" customWidth="1"/>
    <col min="3" max="3" width="27.140625" customWidth="1"/>
    <col min="4" max="4" width="13.5703125" bestFit="1" customWidth="1"/>
    <col min="5" max="5" width="14.140625" bestFit="1" customWidth="1"/>
    <col min="6" max="6" width="10.5703125" bestFit="1" customWidth="1"/>
    <col min="11" max="11" width="16.42578125" bestFit="1" customWidth="1"/>
    <col min="12" max="12" width="26.5703125" bestFit="1" customWidth="1"/>
  </cols>
  <sheetData>
    <row r="1" spans="1:11" x14ac:dyDescent="0.25">
      <c r="A1" s="9" t="s">
        <v>0</v>
      </c>
      <c r="B1" s="9" t="s">
        <v>1</v>
      </c>
      <c r="C1" s="9" t="s">
        <v>84</v>
      </c>
      <c r="D1" s="9" t="s">
        <v>2</v>
      </c>
      <c r="E1" s="9" t="s">
        <v>3</v>
      </c>
      <c r="F1" s="10" t="s">
        <v>4</v>
      </c>
    </row>
    <row r="2" spans="1:11" x14ac:dyDescent="0.25">
      <c r="A2" s="1">
        <v>43770</v>
      </c>
      <c r="B2" t="s">
        <v>18</v>
      </c>
      <c r="C2" t="s">
        <v>19</v>
      </c>
      <c r="D2" s="2">
        <v>25</v>
      </c>
      <c r="E2" s="2"/>
      <c r="F2" s="2">
        <f ca="1">RANDBETWEEN(2000,5000)</f>
        <v>3627</v>
      </c>
    </row>
    <row r="3" spans="1:11" x14ac:dyDescent="0.25">
      <c r="A3" s="1">
        <v>43770</v>
      </c>
      <c r="B3" t="s">
        <v>8</v>
      </c>
      <c r="C3" t="s">
        <v>62</v>
      </c>
      <c r="D3" s="2">
        <v>181.2</v>
      </c>
      <c r="E3" s="2"/>
      <c r="F3" s="2">
        <f ca="1">RANDBETWEEN(2000,5000)</f>
        <v>3608</v>
      </c>
      <c r="K3" t="s">
        <v>137</v>
      </c>
    </row>
    <row r="4" spans="1:11" x14ac:dyDescent="0.25">
      <c r="A4" s="1">
        <v>43770</v>
      </c>
      <c r="B4" t="s">
        <v>8</v>
      </c>
      <c r="C4" t="s">
        <v>55</v>
      </c>
      <c r="D4" s="2">
        <v>12.68</v>
      </c>
      <c r="E4" s="2"/>
      <c r="F4" s="2">
        <f ca="1">RANDBETWEEN(2000,5000)</f>
        <v>2566</v>
      </c>
      <c r="K4" t="s">
        <v>138</v>
      </c>
    </row>
    <row r="5" spans="1:11" x14ac:dyDescent="0.25">
      <c r="A5" s="1">
        <v>43770</v>
      </c>
      <c r="B5" t="s">
        <v>8</v>
      </c>
      <c r="C5" t="s">
        <v>59</v>
      </c>
      <c r="D5" s="2">
        <v>177</v>
      </c>
      <c r="E5" s="2"/>
      <c r="F5" s="2">
        <f ca="1">RANDBETWEEN(2000,5000)</f>
        <v>2345</v>
      </c>
      <c r="K5" t="s">
        <v>139</v>
      </c>
    </row>
    <row r="6" spans="1:11" x14ac:dyDescent="0.25">
      <c r="A6" s="1">
        <v>43770</v>
      </c>
      <c r="B6" t="s">
        <v>8</v>
      </c>
      <c r="C6" t="s">
        <v>58</v>
      </c>
      <c r="D6" s="2">
        <v>203</v>
      </c>
      <c r="E6" s="2"/>
      <c r="F6" s="2">
        <f ca="1">RANDBETWEEN(2000,5000)</f>
        <v>2508</v>
      </c>
    </row>
    <row r="7" spans="1:11" x14ac:dyDescent="0.25">
      <c r="A7" s="1">
        <v>43770</v>
      </c>
      <c r="B7" t="s">
        <v>8</v>
      </c>
      <c r="C7" t="s">
        <v>56</v>
      </c>
      <c r="D7" s="2">
        <v>4.33</v>
      </c>
      <c r="E7" s="2"/>
      <c r="F7" s="2">
        <f ca="1">RANDBETWEEN(2000,5000)</f>
        <v>4047</v>
      </c>
    </row>
    <row r="8" spans="1:11" x14ac:dyDescent="0.25">
      <c r="A8" s="1">
        <v>43770</v>
      </c>
      <c r="B8" t="s">
        <v>5</v>
      </c>
      <c r="C8" t="s">
        <v>20</v>
      </c>
      <c r="D8" s="2">
        <v>2</v>
      </c>
      <c r="E8" s="2"/>
      <c r="F8" s="2">
        <f ca="1">RANDBETWEEN(2000,5000)</f>
        <v>2707</v>
      </c>
    </row>
    <row r="9" spans="1:11" x14ac:dyDescent="0.25">
      <c r="A9" s="1">
        <v>43770</v>
      </c>
      <c r="B9" t="s">
        <v>8</v>
      </c>
      <c r="C9" t="s">
        <v>52</v>
      </c>
      <c r="D9" s="2">
        <v>750</v>
      </c>
      <c r="E9" s="2"/>
      <c r="F9" s="2">
        <f ca="1">RANDBETWEEN(2000,5000)</f>
        <v>2828</v>
      </c>
    </row>
    <row r="10" spans="1:11" x14ac:dyDescent="0.25">
      <c r="A10" s="1">
        <v>43770</v>
      </c>
      <c r="B10" t="s">
        <v>8</v>
      </c>
      <c r="C10" t="s">
        <v>64</v>
      </c>
      <c r="D10" s="2">
        <v>17.71</v>
      </c>
      <c r="E10" s="2"/>
      <c r="F10" s="2">
        <f ca="1">RANDBETWEEN(2000,5000)</f>
        <v>4500</v>
      </c>
    </row>
    <row r="11" spans="1:11" x14ac:dyDescent="0.25">
      <c r="A11" s="1">
        <v>43770</v>
      </c>
      <c r="B11" t="s">
        <v>8</v>
      </c>
      <c r="C11" t="s">
        <v>54</v>
      </c>
      <c r="D11" s="2">
        <v>12.83</v>
      </c>
      <c r="E11" s="2"/>
      <c r="F11" s="2">
        <f ca="1">RANDBETWEEN(2000,5000)</f>
        <v>2229</v>
      </c>
    </row>
    <row r="12" spans="1:11" x14ac:dyDescent="0.25">
      <c r="A12" s="1">
        <v>43770</v>
      </c>
      <c r="B12" t="s">
        <v>8</v>
      </c>
      <c r="C12" t="s">
        <v>60</v>
      </c>
      <c r="D12" s="2">
        <v>30.5</v>
      </c>
      <c r="E12" s="2"/>
      <c r="F12" s="2">
        <f ca="1">RANDBETWEEN(2000,5000)</f>
        <v>3988</v>
      </c>
    </row>
    <row r="13" spans="1:11" x14ac:dyDescent="0.25">
      <c r="A13" s="1">
        <v>43773</v>
      </c>
      <c r="B13" t="s">
        <v>7</v>
      </c>
      <c r="C13" t="s">
        <v>51</v>
      </c>
      <c r="D13" s="2">
        <v>24.1</v>
      </c>
      <c r="E13" s="2"/>
      <c r="F13" s="2">
        <f ca="1">RANDBETWEEN(2000,5000)</f>
        <v>3851</v>
      </c>
    </row>
    <row r="14" spans="1:11" x14ac:dyDescent="0.25">
      <c r="A14" s="1">
        <v>43773</v>
      </c>
      <c r="B14" t="s">
        <v>7</v>
      </c>
      <c r="C14" t="s">
        <v>30</v>
      </c>
      <c r="D14" s="2">
        <v>98.1</v>
      </c>
      <c r="E14" s="2"/>
      <c r="F14" s="2">
        <f ca="1">RANDBETWEEN(2000,5000)</f>
        <v>3290</v>
      </c>
    </row>
    <row r="15" spans="1:11" x14ac:dyDescent="0.25">
      <c r="A15" s="1">
        <v>43773</v>
      </c>
      <c r="B15" t="s">
        <v>7</v>
      </c>
      <c r="C15" t="s">
        <v>30</v>
      </c>
      <c r="D15" s="2">
        <v>52.21</v>
      </c>
      <c r="E15" s="2"/>
      <c r="F15" s="2">
        <f ca="1">RANDBETWEEN(2000,5000)</f>
        <v>4586</v>
      </c>
    </row>
    <row r="16" spans="1:11" x14ac:dyDescent="0.25">
      <c r="A16" s="1">
        <v>43773</v>
      </c>
      <c r="B16" t="s">
        <v>7</v>
      </c>
      <c r="C16" t="s">
        <v>33</v>
      </c>
      <c r="D16" s="2">
        <v>56</v>
      </c>
      <c r="E16" s="2"/>
      <c r="F16" s="2">
        <f ca="1">RANDBETWEEN(2000,5000)</f>
        <v>4082</v>
      </c>
    </row>
    <row r="17" spans="1:6" x14ac:dyDescent="0.25">
      <c r="A17" s="1">
        <v>43773</v>
      </c>
      <c r="B17" t="s">
        <v>7</v>
      </c>
      <c r="C17" t="s">
        <v>57</v>
      </c>
      <c r="D17" s="2">
        <v>5</v>
      </c>
      <c r="E17" s="2"/>
      <c r="F17" s="2">
        <f ca="1">RANDBETWEEN(2000,5000)</f>
        <v>3391</v>
      </c>
    </row>
    <row r="18" spans="1:6" x14ac:dyDescent="0.25">
      <c r="A18" s="1">
        <v>43773</v>
      </c>
      <c r="B18" t="s">
        <v>7</v>
      </c>
      <c r="C18" t="s">
        <v>50</v>
      </c>
      <c r="D18" s="2">
        <v>21.1</v>
      </c>
      <c r="E18" s="2"/>
      <c r="F18" s="2">
        <f ca="1">RANDBETWEEN(2000,5000)</f>
        <v>2157</v>
      </c>
    </row>
    <row r="19" spans="1:6" x14ac:dyDescent="0.25">
      <c r="A19" s="1">
        <v>43773</v>
      </c>
      <c r="B19" t="s">
        <v>7</v>
      </c>
      <c r="C19" t="s">
        <v>32</v>
      </c>
      <c r="D19" s="2">
        <v>8.5</v>
      </c>
      <c r="E19" s="2"/>
      <c r="F19" s="2">
        <f ca="1">RANDBETWEEN(2000,5000)</f>
        <v>3350</v>
      </c>
    </row>
    <row r="20" spans="1:6" x14ac:dyDescent="0.25">
      <c r="A20" s="1">
        <v>43773</v>
      </c>
      <c r="B20" t="s">
        <v>7</v>
      </c>
      <c r="C20" t="s">
        <v>17</v>
      </c>
      <c r="D20" s="2">
        <v>50.05</v>
      </c>
      <c r="E20" s="2"/>
      <c r="F20" s="2">
        <f ca="1">RANDBETWEEN(2000,5000)</f>
        <v>3439</v>
      </c>
    </row>
    <row r="21" spans="1:6" x14ac:dyDescent="0.25">
      <c r="A21" s="1">
        <v>43773</v>
      </c>
      <c r="B21" t="s">
        <v>7</v>
      </c>
      <c r="C21" t="s">
        <v>17</v>
      </c>
      <c r="D21" s="2">
        <v>40</v>
      </c>
      <c r="E21" s="2"/>
      <c r="F21" s="2">
        <f ca="1">RANDBETWEEN(2000,5000)</f>
        <v>2397</v>
      </c>
    </row>
    <row r="22" spans="1:6" x14ac:dyDescent="0.25">
      <c r="A22" s="1">
        <v>43773</v>
      </c>
      <c r="B22" t="s">
        <v>7</v>
      </c>
      <c r="C22" t="s">
        <v>17</v>
      </c>
      <c r="D22" s="2">
        <v>15</v>
      </c>
      <c r="E22" s="2"/>
      <c r="F22" s="2">
        <f ca="1">RANDBETWEEN(2000,5000)</f>
        <v>2124</v>
      </c>
    </row>
    <row r="23" spans="1:6" x14ac:dyDescent="0.25">
      <c r="A23" s="1">
        <v>43773</v>
      </c>
      <c r="B23" t="s">
        <v>7</v>
      </c>
      <c r="C23" t="s">
        <v>36</v>
      </c>
      <c r="D23" s="2">
        <v>45.97</v>
      </c>
      <c r="E23" s="2"/>
      <c r="F23" s="2">
        <f ca="1">RANDBETWEEN(2000,5000)</f>
        <v>2063</v>
      </c>
    </row>
    <row r="24" spans="1:6" x14ac:dyDescent="0.25">
      <c r="A24" s="1">
        <v>43773</v>
      </c>
      <c r="B24" t="s">
        <v>16</v>
      </c>
      <c r="C24" t="s">
        <v>48</v>
      </c>
      <c r="D24" s="2"/>
      <c r="E24" s="2">
        <v>500</v>
      </c>
      <c r="F24" s="2">
        <f ca="1">RANDBETWEEN(2000,5000)</f>
        <v>2762</v>
      </c>
    </row>
    <row r="25" spans="1:6" x14ac:dyDescent="0.25">
      <c r="A25" s="1">
        <v>43774</v>
      </c>
      <c r="B25" t="s">
        <v>7</v>
      </c>
      <c r="C25" t="s">
        <v>30</v>
      </c>
      <c r="D25" s="2">
        <v>24</v>
      </c>
      <c r="E25" s="2"/>
      <c r="F25" s="2">
        <f ca="1">RANDBETWEEN(2000,5000)</f>
        <v>2933</v>
      </c>
    </row>
    <row r="26" spans="1:6" x14ac:dyDescent="0.25">
      <c r="A26" s="1">
        <v>43774</v>
      </c>
      <c r="B26" t="s">
        <v>16</v>
      </c>
      <c r="C26" t="s">
        <v>49</v>
      </c>
      <c r="D26" s="2"/>
      <c r="E26" s="2">
        <v>0.49</v>
      </c>
      <c r="F26" s="2">
        <f ca="1">RANDBETWEEN(2000,5000)</f>
        <v>3539</v>
      </c>
    </row>
    <row r="27" spans="1:6" x14ac:dyDescent="0.25">
      <c r="A27" s="1">
        <v>43775</v>
      </c>
      <c r="B27" t="s">
        <v>8</v>
      </c>
      <c r="C27" t="s">
        <v>47</v>
      </c>
      <c r="D27" s="2">
        <v>98.4</v>
      </c>
      <c r="E27" s="2"/>
      <c r="F27" s="2">
        <f ca="1">RANDBETWEEN(2000,5000)</f>
        <v>3587</v>
      </c>
    </row>
    <row r="28" spans="1:6" x14ac:dyDescent="0.25">
      <c r="A28" s="1">
        <v>43775</v>
      </c>
      <c r="B28" t="s">
        <v>7</v>
      </c>
      <c r="C28" t="s">
        <v>46</v>
      </c>
      <c r="D28" s="2">
        <v>45</v>
      </c>
      <c r="E28" s="2"/>
      <c r="F28" s="2">
        <f ca="1">RANDBETWEEN(2000,5000)</f>
        <v>4259</v>
      </c>
    </row>
    <row r="29" spans="1:6" x14ac:dyDescent="0.25">
      <c r="A29" s="1">
        <v>43776</v>
      </c>
      <c r="B29" t="s">
        <v>7</v>
      </c>
      <c r="C29" t="s">
        <v>30</v>
      </c>
      <c r="D29" s="2">
        <v>5.54</v>
      </c>
      <c r="E29" s="2"/>
      <c r="F29" s="2">
        <f ca="1">RANDBETWEEN(2000,5000)</f>
        <v>2150</v>
      </c>
    </row>
    <row r="30" spans="1:6" x14ac:dyDescent="0.25">
      <c r="A30" s="1">
        <v>43776</v>
      </c>
      <c r="B30" t="s">
        <v>7</v>
      </c>
      <c r="C30" t="s">
        <v>45</v>
      </c>
      <c r="D30" s="2">
        <v>40</v>
      </c>
      <c r="E30" s="2"/>
      <c r="F30" s="2">
        <f ca="1">RANDBETWEEN(2000,5000)</f>
        <v>3249</v>
      </c>
    </row>
    <row r="31" spans="1:6" x14ac:dyDescent="0.25">
      <c r="A31" s="1">
        <v>43777</v>
      </c>
      <c r="B31" t="s">
        <v>7</v>
      </c>
      <c r="C31" t="s">
        <v>26</v>
      </c>
      <c r="D31" s="2">
        <v>3.44</v>
      </c>
      <c r="E31" s="2"/>
      <c r="F31" s="2">
        <f ca="1">RANDBETWEEN(2000,5000)</f>
        <v>3800</v>
      </c>
    </row>
    <row r="32" spans="1:6" x14ac:dyDescent="0.25">
      <c r="A32" s="1">
        <v>43780</v>
      </c>
      <c r="B32" t="s">
        <v>7</v>
      </c>
      <c r="C32" t="s">
        <v>30</v>
      </c>
      <c r="D32" s="2">
        <v>9.2799999999999994</v>
      </c>
      <c r="E32" s="2"/>
      <c r="F32" s="2">
        <f ca="1">RANDBETWEEN(2000,5000)</f>
        <v>4658</v>
      </c>
    </row>
    <row r="33" spans="1:6" x14ac:dyDescent="0.25">
      <c r="A33" s="1">
        <v>43780</v>
      </c>
      <c r="B33" t="s">
        <v>7</v>
      </c>
      <c r="C33" t="s">
        <v>30</v>
      </c>
      <c r="D33" s="2">
        <v>20</v>
      </c>
      <c r="E33" s="2"/>
      <c r="F33" s="2">
        <f ca="1">RANDBETWEEN(2000,5000)</f>
        <v>3623</v>
      </c>
    </row>
    <row r="34" spans="1:6" x14ac:dyDescent="0.25">
      <c r="A34" s="1">
        <v>43780</v>
      </c>
      <c r="B34" t="s">
        <v>7</v>
      </c>
      <c r="C34" t="s">
        <v>17</v>
      </c>
      <c r="D34" s="2">
        <v>125</v>
      </c>
      <c r="E34" s="2"/>
      <c r="F34" s="2">
        <f ca="1">RANDBETWEEN(2000,5000)</f>
        <v>2948</v>
      </c>
    </row>
    <row r="35" spans="1:6" x14ac:dyDescent="0.25">
      <c r="A35" s="1">
        <v>43780</v>
      </c>
      <c r="B35" t="s">
        <v>7</v>
      </c>
      <c r="C35" t="s">
        <v>12</v>
      </c>
      <c r="D35" s="2">
        <v>11.99</v>
      </c>
      <c r="E35" s="2"/>
      <c r="F35" s="2">
        <f ca="1">RANDBETWEEN(2000,5000)</f>
        <v>2607</v>
      </c>
    </row>
    <row r="36" spans="1:6" x14ac:dyDescent="0.25">
      <c r="A36" s="1">
        <v>43780</v>
      </c>
      <c r="B36" t="s">
        <v>8</v>
      </c>
      <c r="C36" t="s">
        <v>44</v>
      </c>
      <c r="D36" s="2">
        <v>18.940000000000001</v>
      </c>
      <c r="E36" s="2"/>
      <c r="F36" s="2">
        <f ca="1">RANDBETWEEN(2000,5000)</f>
        <v>4567</v>
      </c>
    </row>
    <row r="37" spans="1:6" x14ac:dyDescent="0.25">
      <c r="A37" s="1">
        <v>43780</v>
      </c>
      <c r="B37" t="s">
        <v>7</v>
      </c>
      <c r="C37" t="s">
        <v>15</v>
      </c>
      <c r="D37" s="2">
        <v>30</v>
      </c>
      <c r="E37" s="2"/>
      <c r="F37" s="2">
        <f ca="1">RANDBETWEEN(2000,5000)</f>
        <v>2849</v>
      </c>
    </row>
    <row r="38" spans="1:6" x14ac:dyDescent="0.25">
      <c r="A38" s="1">
        <v>43780</v>
      </c>
      <c r="B38" t="s">
        <v>7</v>
      </c>
      <c r="C38" t="s">
        <v>43</v>
      </c>
      <c r="D38" s="2">
        <v>15.75</v>
      </c>
      <c r="E38" s="2"/>
      <c r="F38" s="2">
        <f ca="1">RANDBETWEEN(2000,5000)</f>
        <v>4796</v>
      </c>
    </row>
    <row r="39" spans="1:6" x14ac:dyDescent="0.25">
      <c r="A39" s="1">
        <v>43780</v>
      </c>
      <c r="B39" t="s">
        <v>7</v>
      </c>
      <c r="C39" t="s">
        <v>14</v>
      </c>
      <c r="D39" s="2">
        <v>25</v>
      </c>
      <c r="E39" s="2"/>
      <c r="F39" s="2">
        <f ca="1">RANDBETWEEN(2000,5000)</f>
        <v>2451</v>
      </c>
    </row>
    <row r="40" spans="1:6" x14ac:dyDescent="0.25">
      <c r="A40" s="1">
        <v>43780</v>
      </c>
      <c r="B40" t="s">
        <v>7</v>
      </c>
      <c r="C40" t="s">
        <v>13</v>
      </c>
      <c r="D40" s="2">
        <v>34</v>
      </c>
      <c r="E40" s="2"/>
      <c r="F40" s="2">
        <f ca="1">RANDBETWEEN(2000,5000)</f>
        <v>3766</v>
      </c>
    </row>
    <row r="41" spans="1:6" x14ac:dyDescent="0.25">
      <c r="A41" s="1">
        <v>43780</v>
      </c>
      <c r="B41" t="s">
        <v>7</v>
      </c>
      <c r="C41" t="s">
        <v>27</v>
      </c>
      <c r="D41" s="2">
        <v>65</v>
      </c>
      <c r="E41" s="2"/>
      <c r="F41" s="2">
        <f ca="1">RANDBETWEEN(2000,5000)</f>
        <v>3848</v>
      </c>
    </row>
    <row r="42" spans="1:6" x14ac:dyDescent="0.25">
      <c r="A42" s="1">
        <v>43782</v>
      </c>
      <c r="B42" t="s">
        <v>8</v>
      </c>
      <c r="C42" t="s">
        <v>42</v>
      </c>
      <c r="D42" s="2">
        <v>123</v>
      </c>
      <c r="E42" s="2"/>
      <c r="F42" s="2">
        <f ca="1">RANDBETWEEN(2000,5000)</f>
        <v>3465</v>
      </c>
    </row>
    <row r="43" spans="1:6" x14ac:dyDescent="0.25">
      <c r="A43" s="1">
        <v>43782</v>
      </c>
      <c r="B43" t="s">
        <v>7</v>
      </c>
      <c r="C43" t="s">
        <v>26</v>
      </c>
      <c r="D43" s="2">
        <v>5.0999999999999996</v>
      </c>
      <c r="E43" s="2"/>
      <c r="F43" s="2">
        <f ca="1">RANDBETWEEN(2000,5000)</f>
        <v>4453</v>
      </c>
    </row>
    <row r="44" spans="1:6" x14ac:dyDescent="0.25">
      <c r="A44" s="1">
        <v>43783</v>
      </c>
      <c r="B44" t="s">
        <v>7</v>
      </c>
      <c r="C44" t="s">
        <v>31</v>
      </c>
      <c r="D44" s="2">
        <v>43.2</v>
      </c>
      <c r="E44" s="2"/>
      <c r="F44" s="2">
        <f ca="1">RANDBETWEEN(2000,5000)</f>
        <v>3038</v>
      </c>
    </row>
    <row r="45" spans="1:6" x14ac:dyDescent="0.25">
      <c r="A45" s="1">
        <v>43783</v>
      </c>
      <c r="B45" t="s">
        <v>7</v>
      </c>
      <c r="C45" t="s">
        <v>36</v>
      </c>
      <c r="D45" s="2">
        <v>22.81</v>
      </c>
      <c r="E45" s="2"/>
      <c r="F45" s="2">
        <f ca="1">RANDBETWEEN(2000,5000)</f>
        <v>4850</v>
      </c>
    </row>
    <row r="46" spans="1:6" x14ac:dyDescent="0.25">
      <c r="A46" s="1">
        <v>43783</v>
      </c>
      <c r="B46" t="s">
        <v>7</v>
      </c>
      <c r="C46" t="s">
        <v>41</v>
      </c>
      <c r="D46" s="2">
        <v>4</v>
      </c>
      <c r="E46" s="2"/>
      <c r="F46" s="2">
        <f ca="1">RANDBETWEEN(2000,5000)</f>
        <v>3165</v>
      </c>
    </row>
    <row r="47" spans="1:6" x14ac:dyDescent="0.25">
      <c r="A47" s="1">
        <v>43784</v>
      </c>
      <c r="B47" t="s">
        <v>7</v>
      </c>
      <c r="C47" t="s">
        <v>30</v>
      </c>
      <c r="D47" s="2">
        <v>26.95</v>
      </c>
      <c r="E47" s="2"/>
      <c r="F47" s="2">
        <f ca="1">RANDBETWEEN(2000,5000)</f>
        <v>2844</v>
      </c>
    </row>
    <row r="48" spans="1:6" x14ac:dyDescent="0.25">
      <c r="A48" s="1">
        <v>43784</v>
      </c>
      <c r="B48" t="s">
        <v>11</v>
      </c>
      <c r="C48" t="s">
        <v>61</v>
      </c>
      <c r="D48" s="2">
        <v>150</v>
      </c>
      <c r="E48" s="2"/>
      <c r="F48" s="2">
        <f ca="1">RANDBETWEEN(2000,5000)</f>
        <v>3331</v>
      </c>
    </row>
    <row r="49" spans="1:6" x14ac:dyDescent="0.25">
      <c r="A49" s="1">
        <v>43784</v>
      </c>
      <c r="B49" t="s">
        <v>11</v>
      </c>
      <c r="C49" t="s">
        <v>61</v>
      </c>
      <c r="D49" s="2">
        <v>10</v>
      </c>
      <c r="E49" s="2"/>
      <c r="F49" s="2">
        <f ca="1">RANDBETWEEN(2000,5000)</f>
        <v>3038</v>
      </c>
    </row>
    <row r="50" spans="1:6" x14ac:dyDescent="0.25">
      <c r="A50" s="1">
        <v>43784</v>
      </c>
      <c r="B50" t="s">
        <v>7</v>
      </c>
      <c r="C50" t="s">
        <v>10</v>
      </c>
      <c r="D50" s="2">
        <v>5.5</v>
      </c>
      <c r="E50" s="2"/>
      <c r="F50" s="2">
        <f ca="1">RANDBETWEEN(2000,5000)</f>
        <v>3699</v>
      </c>
    </row>
    <row r="51" spans="1:6" x14ac:dyDescent="0.25">
      <c r="A51" s="1">
        <v>43787</v>
      </c>
      <c r="B51" t="s">
        <v>7</v>
      </c>
      <c r="C51" t="s">
        <v>32</v>
      </c>
      <c r="D51" s="2">
        <v>5.37</v>
      </c>
      <c r="E51" s="2"/>
      <c r="F51" s="2">
        <f ca="1">RANDBETWEEN(2000,5000)</f>
        <v>4012</v>
      </c>
    </row>
    <row r="52" spans="1:6" x14ac:dyDescent="0.25">
      <c r="A52" s="1">
        <v>43787</v>
      </c>
      <c r="B52" t="s">
        <v>7</v>
      </c>
      <c r="C52" t="s">
        <v>32</v>
      </c>
      <c r="D52" s="2">
        <v>3.85</v>
      </c>
      <c r="E52" s="2"/>
      <c r="F52" s="2">
        <f ca="1">RANDBETWEEN(2000,5000)</f>
        <v>4182</v>
      </c>
    </row>
    <row r="53" spans="1:6" x14ac:dyDescent="0.25">
      <c r="A53" s="1">
        <v>43787</v>
      </c>
      <c r="B53" t="s">
        <v>7</v>
      </c>
      <c r="C53" t="s">
        <v>39</v>
      </c>
      <c r="D53" s="2">
        <v>4.8</v>
      </c>
      <c r="E53" s="2"/>
      <c r="F53" s="2">
        <f ca="1">RANDBETWEEN(2000,5000)</f>
        <v>2276</v>
      </c>
    </row>
    <row r="54" spans="1:6" x14ac:dyDescent="0.25">
      <c r="A54" s="1">
        <v>43787</v>
      </c>
      <c r="B54" t="s">
        <v>7</v>
      </c>
      <c r="C54" t="s">
        <v>38</v>
      </c>
      <c r="D54" s="2">
        <v>17.3</v>
      </c>
      <c r="E54" s="2"/>
      <c r="F54" s="2">
        <f ca="1">RANDBETWEEN(2000,5000)</f>
        <v>3480</v>
      </c>
    </row>
    <row r="55" spans="1:6" x14ac:dyDescent="0.25">
      <c r="A55" s="1">
        <v>43787</v>
      </c>
      <c r="B55" t="s">
        <v>7</v>
      </c>
      <c r="C55" t="s">
        <v>26</v>
      </c>
      <c r="D55" s="2">
        <v>2.89</v>
      </c>
      <c r="E55" s="2"/>
      <c r="F55" s="2">
        <f ca="1">RANDBETWEEN(2000,5000)</f>
        <v>3838</v>
      </c>
    </row>
    <row r="56" spans="1:6" x14ac:dyDescent="0.25">
      <c r="A56" s="1">
        <v>43787</v>
      </c>
      <c r="B56" t="s">
        <v>7</v>
      </c>
      <c r="C56" t="s">
        <v>10</v>
      </c>
      <c r="D56" s="2">
        <v>8.1</v>
      </c>
      <c r="E56" s="2"/>
      <c r="F56" s="2">
        <f ca="1">RANDBETWEEN(2000,5000)</f>
        <v>4961</v>
      </c>
    </row>
    <row r="57" spans="1:6" x14ac:dyDescent="0.25">
      <c r="A57" s="1">
        <v>43788</v>
      </c>
      <c r="B57" t="s">
        <v>7</v>
      </c>
      <c r="C57" t="s">
        <v>37</v>
      </c>
      <c r="D57" s="2">
        <v>34.85</v>
      </c>
      <c r="E57" s="2"/>
      <c r="F57" s="2">
        <f ca="1">RANDBETWEEN(2000,5000)</f>
        <v>2299</v>
      </c>
    </row>
    <row r="58" spans="1:6" x14ac:dyDescent="0.25">
      <c r="A58" s="1">
        <v>43788</v>
      </c>
      <c r="B58" t="s">
        <v>7</v>
      </c>
      <c r="C58" t="s">
        <v>26</v>
      </c>
      <c r="D58" s="2">
        <v>100</v>
      </c>
      <c r="E58" s="2"/>
      <c r="F58" s="2">
        <f ca="1">RANDBETWEEN(2000,5000)</f>
        <v>3380</v>
      </c>
    </row>
    <row r="59" spans="1:6" x14ac:dyDescent="0.25">
      <c r="A59" s="1">
        <v>43789</v>
      </c>
      <c r="B59" t="s">
        <v>7</v>
      </c>
      <c r="C59" t="s">
        <v>32</v>
      </c>
      <c r="D59" s="2">
        <v>8.4</v>
      </c>
      <c r="E59" s="2"/>
      <c r="F59" s="2">
        <f ca="1">RANDBETWEEN(2000,5000)</f>
        <v>2664</v>
      </c>
    </row>
    <row r="60" spans="1:6" x14ac:dyDescent="0.25">
      <c r="A60" s="1">
        <v>43789</v>
      </c>
      <c r="B60" t="s">
        <v>7</v>
      </c>
      <c r="C60" t="s">
        <v>17</v>
      </c>
      <c r="D60" s="2">
        <v>45</v>
      </c>
      <c r="E60" s="2"/>
      <c r="F60" s="2">
        <f ca="1">RANDBETWEEN(2000,5000)</f>
        <v>4014</v>
      </c>
    </row>
    <row r="61" spans="1:6" x14ac:dyDescent="0.25">
      <c r="A61" s="1">
        <v>43790</v>
      </c>
      <c r="B61" t="s">
        <v>7</v>
      </c>
      <c r="C61" t="s">
        <v>36</v>
      </c>
      <c r="D61" s="2">
        <v>6.2</v>
      </c>
      <c r="E61" s="2"/>
      <c r="F61" s="2">
        <f ca="1">RANDBETWEEN(2000,5000)</f>
        <v>2933</v>
      </c>
    </row>
    <row r="62" spans="1:6" x14ac:dyDescent="0.25">
      <c r="A62" s="1">
        <v>43790</v>
      </c>
      <c r="B62" t="s">
        <v>7</v>
      </c>
      <c r="C62" t="s">
        <v>26</v>
      </c>
      <c r="D62" s="2">
        <v>50</v>
      </c>
      <c r="E62" s="2"/>
      <c r="F62" s="2">
        <f ca="1">RANDBETWEEN(2000,5000)</f>
        <v>3135</v>
      </c>
    </row>
    <row r="63" spans="1:6" x14ac:dyDescent="0.25">
      <c r="A63" s="1">
        <v>43790</v>
      </c>
      <c r="B63" t="s">
        <v>7</v>
      </c>
      <c r="C63" t="s">
        <v>26</v>
      </c>
      <c r="D63" s="2">
        <v>3</v>
      </c>
      <c r="E63" s="2"/>
      <c r="F63" s="2">
        <f ca="1">RANDBETWEEN(2000,5000)</f>
        <v>2889</v>
      </c>
    </row>
    <row r="64" spans="1:6" x14ac:dyDescent="0.25">
      <c r="A64" s="1">
        <v>43791</v>
      </c>
      <c r="B64" t="s">
        <v>7</v>
      </c>
      <c r="C64" t="s">
        <v>9</v>
      </c>
      <c r="D64" s="2">
        <v>6</v>
      </c>
      <c r="E64" s="2"/>
      <c r="F64" s="2">
        <f ca="1">RANDBETWEEN(2000,5000)</f>
        <v>3302</v>
      </c>
    </row>
    <row r="65" spans="1:6" x14ac:dyDescent="0.25">
      <c r="A65" s="1">
        <v>43794</v>
      </c>
      <c r="B65" t="s">
        <v>7</v>
      </c>
      <c r="C65" t="s">
        <v>30</v>
      </c>
      <c r="D65" s="2">
        <v>64.5</v>
      </c>
      <c r="E65" s="2"/>
      <c r="F65" s="2">
        <f ca="1">RANDBETWEEN(2000,5000)</f>
        <v>3232</v>
      </c>
    </row>
    <row r="66" spans="1:6" x14ac:dyDescent="0.25">
      <c r="A66" s="1">
        <v>43794</v>
      </c>
      <c r="B66" t="s">
        <v>7</v>
      </c>
      <c r="C66" t="s">
        <v>33</v>
      </c>
      <c r="D66" s="2">
        <v>1.79</v>
      </c>
      <c r="E66" s="2"/>
      <c r="F66" s="2">
        <f ca="1">RANDBETWEEN(2000,5000)</f>
        <v>2709</v>
      </c>
    </row>
    <row r="67" spans="1:6" x14ac:dyDescent="0.25">
      <c r="A67" s="1">
        <v>43794</v>
      </c>
      <c r="B67" t="s">
        <v>7</v>
      </c>
      <c r="C67" t="s">
        <v>33</v>
      </c>
      <c r="D67" s="2">
        <v>45.25</v>
      </c>
      <c r="E67" s="2"/>
      <c r="F67" s="2">
        <f ca="1">RANDBETWEEN(2000,5000)</f>
        <v>3885</v>
      </c>
    </row>
    <row r="68" spans="1:6" x14ac:dyDescent="0.25">
      <c r="A68" s="1">
        <v>43794</v>
      </c>
      <c r="B68" t="s">
        <v>7</v>
      </c>
      <c r="C68" t="s">
        <v>32</v>
      </c>
      <c r="D68" s="2">
        <v>6.35</v>
      </c>
      <c r="E68" s="2"/>
      <c r="F68" s="2">
        <f ca="1">RANDBETWEEN(2000,5000)</f>
        <v>2198</v>
      </c>
    </row>
    <row r="69" spans="1:6" x14ac:dyDescent="0.25">
      <c r="A69" s="1">
        <v>43794</v>
      </c>
      <c r="B69" t="s">
        <v>7</v>
      </c>
      <c r="C69" t="s">
        <v>35</v>
      </c>
      <c r="D69" s="2">
        <v>70</v>
      </c>
      <c r="E69" s="2"/>
      <c r="F69" s="2">
        <f ca="1">RANDBETWEEN(2000,5000)</f>
        <v>2642</v>
      </c>
    </row>
    <row r="70" spans="1:6" x14ac:dyDescent="0.25">
      <c r="A70" s="1">
        <v>43794</v>
      </c>
      <c r="B70" t="s">
        <v>7</v>
      </c>
      <c r="C70" t="s">
        <v>34</v>
      </c>
      <c r="D70" s="2">
        <v>45</v>
      </c>
      <c r="E70" s="2"/>
      <c r="F70" s="2">
        <f ca="1">RANDBETWEEN(2000,5000)</f>
        <v>2991</v>
      </c>
    </row>
    <row r="71" spans="1:6" x14ac:dyDescent="0.25">
      <c r="A71" s="1">
        <v>43795</v>
      </c>
      <c r="B71" t="s">
        <v>7</v>
      </c>
      <c r="C71" t="s">
        <v>30</v>
      </c>
      <c r="D71" s="2">
        <v>100</v>
      </c>
      <c r="E71" s="2"/>
      <c r="F71" s="2">
        <f ca="1">RANDBETWEEN(2000,5000)</f>
        <v>2527</v>
      </c>
    </row>
    <row r="72" spans="1:6" x14ac:dyDescent="0.25">
      <c r="A72" s="1">
        <v>43795</v>
      </c>
      <c r="B72" t="s">
        <v>7</v>
      </c>
      <c r="C72" t="s">
        <v>31</v>
      </c>
      <c r="D72" s="2">
        <v>11.98</v>
      </c>
      <c r="E72" s="2"/>
      <c r="F72" s="2">
        <f ca="1">RANDBETWEEN(2000,5000)</f>
        <v>3345</v>
      </c>
    </row>
    <row r="73" spans="1:6" x14ac:dyDescent="0.25">
      <c r="A73" s="1">
        <v>43795</v>
      </c>
      <c r="B73" t="s">
        <v>7</v>
      </c>
      <c r="C73" t="s">
        <v>27</v>
      </c>
      <c r="D73" s="2">
        <v>19.350000000000001</v>
      </c>
      <c r="E73" s="2"/>
      <c r="F73" s="2">
        <f ca="1">RANDBETWEEN(2000,5000)</f>
        <v>4305</v>
      </c>
    </row>
    <row r="74" spans="1:6" x14ac:dyDescent="0.25">
      <c r="A74" s="1">
        <v>43796</v>
      </c>
      <c r="B74" t="s">
        <v>7</v>
      </c>
      <c r="C74" t="s">
        <v>32</v>
      </c>
      <c r="D74" s="2">
        <v>2.8</v>
      </c>
      <c r="E74" s="2"/>
      <c r="F74" s="2">
        <f ca="1">RANDBETWEEN(2000,5000)</f>
        <v>2230</v>
      </c>
    </row>
    <row r="75" spans="1:6" x14ac:dyDescent="0.25">
      <c r="A75" s="1">
        <v>43796</v>
      </c>
      <c r="B75" t="s">
        <v>7</v>
      </c>
      <c r="C75" t="s">
        <v>29</v>
      </c>
      <c r="D75" s="2">
        <v>11.55</v>
      </c>
      <c r="E75" s="2"/>
      <c r="F75" s="2">
        <f ca="1">RANDBETWEEN(2000,5000)</f>
        <v>2800</v>
      </c>
    </row>
    <row r="76" spans="1:6" x14ac:dyDescent="0.25">
      <c r="A76" s="1">
        <v>43797</v>
      </c>
      <c r="B76" t="s">
        <v>8</v>
      </c>
      <c r="C76" t="s">
        <v>63</v>
      </c>
      <c r="D76" s="2">
        <v>55.25</v>
      </c>
      <c r="E76" s="2"/>
      <c r="F76" s="2">
        <f ca="1">RANDBETWEEN(2000,5000)</f>
        <v>4311</v>
      </c>
    </row>
    <row r="77" spans="1:6" x14ac:dyDescent="0.25">
      <c r="A77" s="1">
        <v>43797</v>
      </c>
      <c r="B77" t="s">
        <v>7</v>
      </c>
      <c r="C77" t="s">
        <v>17</v>
      </c>
      <c r="D77" s="2">
        <v>50</v>
      </c>
      <c r="E77" s="2"/>
      <c r="F77" s="2">
        <f ca="1">RANDBETWEEN(2000,5000)</f>
        <v>3220</v>
      </c>
    </row>
    <row r="78" spans="1:6" x14ac:dyDescent="0.25">
      <c r="A78" s="1">
        <v>43797</v>
      </c>
      <c r="B78" t="s">
        <v>5</v>
      </c>
      <c r="C78" t="s">
        <v>28</v>
      </c>
      <c r="D78" s="2"/>
      <c r="E78" s="2">
        <v>1500</v>
      </c>
      <c r="F78" s="2">
        <f ca="1">RANDBETWEEN(2000,5000)</f>
        <v>2942</v>
      </c>
    </row>
    <row r="79" spans="1:6" x14ac:dyDescent="0.25">
      <c r="A79" s="1">
        <v>43797</v>
      </c>
      <c r="B79" t="s">
        <v>5</v>
      </c>
      <c r="C79" t="s">
        <v>28</v>
      </c>
      <c r="D79" s="2"/>
      <c r="E79" s="2">
        <v>2000</v>
      </c>
      <c r="F79" s="2">
        <f ca="1">RANDBETWEEN(2000,5000)</f>
        <v>2187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F7"/>
  <sheetViews>
    <sheetView zoomScale="175" zoomScaleNormal="175" workbookViewId="0">
      <selection activeCell="B12" sqref="B12"/>
    </sheetView>
  </sheetViews>
  <sheetFormatPr defaultRowHeight="15" x14ac:dyDescent="0.25"/>
  <cols>
    <col min="1" max="1" width="83.140625" bestFit="1" customWidth="1"/>
    <col min="2" max="2" width="9.140625" customWidth="1"/>
    <col min="4" max="4" width="4.42578125" customWidth="1"/>
    <col min="5" max="5" width="16.42578125" bestFit="1" customWidth="1"/>
    <col min="13" max="13" width="9.140625" customWidth="1"/>
  </cols>
  <sheetData>
    <row r="1" spans="1:6" x14ac:dyDescent="0.25">
      <c r="A1" s="29" t="s">
        <v>109</v>
      </c>
      <c r="B1" s="20" t="s">
        <v>101</v>
      </c>
      <c r="F1" s="20" t="s">
        <v>129</v>
      </c>
    </row>
    <row r="2" spans="1:6" x14ac:dyDescent="0.25">
      <c r="A2" t="s">
        <v>104</v>
      </c>
      <c r="B2" s="31" t="str">
        <f>LEFT(A2,5)</f>
        <v>TIM W</v>
      </c>
      <c r="E2" t="s">
        <v>125</v>
      </c>
      <c r="F2" t="s">
        <v>127</v>
      </c>
    </row>
    <row r="3" spans="1:6" x14ac:dyDescent="0.25">
      <c r="A3" t="s">
        <v>105</v>
      </c>
      <c r="B3" s="31" t="str">
        <f t="shared" ref="B3:B7" si="0">LEFT(A3,5)</f>
        <v>VODAF</v>
      </c>
      <c r="E3" t="s">
        <v>126</v>
      </c>
      <c r="F3" t="s">
        <v>128</v>
      </c>
    </row>
    <row r="4" spans="1:6" x14ac:dyDescent="0.25">
      <c r="A4" t="s">
        <v>106</v>
      </c>
      <c r="B4" s="31" t="str">
        <f t="shared" si="0"/>
        <v>AXA I</v>
      </c>
    </row>
    <row r="5" spans="1:6" x14ac:dyDescent="0.25">
      <c r="A5" t="s">
        <v>107</v>
      </c>
      <c r="B5" s="31" t="str">
        <f t="shared" si="0"/>
        <v xml:space="preserve">JOHN </v>
      </c>
    </row>
    <row r="6" spans="1:6" x14ac:dyDescent="0.25">
      <c r="A6" t="s">
        <v>108</v>
      </c>
      <c r="B6" s="31" t="str">
        <f t="shared" si="0"/>
        <v>COMMS</v>
      </c>
    </row>
    <row r="7" spans="1:6" x14ac:dyDescent="0.25">
      <c r="A7" t="s">
        <v>124</v>
      </c>
      <c r="B7" s="31" t="str">
        <f t="shared" si="0"/>
        <v xml:space="preserve">APM  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Transaction Type</vt:lpstr>
      <vt:lpstr>Level 3 Debits</vt:lpstr>
      <vt:lpstr>Level 2 Debits</vt:lpstr>
      <vt:lpstr>Level 1 Debits</vt:lpstr>
      <vt:lpstr>Credits</vt:lpstr>
      <vt:lpstr>Summary</vt:lpstr>
      <vt:lpstr>Original &amp; DataTable &amp; RangeN</vt:lpstr>
      <vt:lpstr>ORIGINAL DATA</vt:lpstr>
      <vt:lpstr>Example data</vt:lpstr>
      <vt:lpstr>SOURCE</vt:lpstr>
      <vt:lpstr>START</vt:lpstr>
      <vt:lpstr>data</vt:lpstr>
      <vt:lpstr>Description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ipsofacto whitaker</dc:creator>
  <cp:lastModifiedBy>Tim Whitaker</cp:lastModifiedBy>
  <dcterms:created xsi:type="dcterms:W3CDTF">2020-04-28T16:37:56Z</dcterms:created>
  <dcterms:modified xsi:type="dcterms:W3CDTF">2020-04-30T13:02:39Z</dcterms:modified>
</cp:coreProperties>
</file>