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ts-my.sharepoint.com/personal/tim_ipsofacto_uk/Documents/CTP Start your own business materials/SYOB July 22 course materials/"/>
    </mc:Choice>
  </mc:AlternateContent>
  <xr:revisionPtr revIDLastSave="111" documentId="14_{47090418-DE6E-4A10-ABF7-049840AFA0F8}" xr6:coauthVersionLast="47" xr6:coauthVersionMax="47" xr10:uidLastSave="{9350EE86-8EEA-4749-92D0-0EA72158B461}"/>
  <bookViews>
    <workbookView xWindow="-108" yWindow="-108" windowWidth="23256" windowHeight="12456" activeTab="1" xr2:uid="{C99561E9-BC29-4300-BE23-6C1B2C3C903E}"/>
  </bookViews>
  <sheets>
    <sheet name="IPSO FACTO Calculating Profit" sheetId="1" r:id="rId1"/>
    <sheet name="CashFlo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G4" i="2" s="1"/>
  <c r="H2" i="2"/>
  <c r="I2" i="2"/>
  <c r="J2" i="2"/>
  <c r="K2" i="2"/>
  <c r="L2" i="2"/>
  <c r="M2" i="2"/>
  <c r="B3" i="2"/>
  <c r="C3" i="2"/>
  <c r="D3" i="2"/>
  <c r="E3" i="2"/>
  <c r="F3" i="2"/>
  <c r="G3" i="2"/>
  <c r="H3" i="2"/>
  <c r="I3" i="2"/>
  <c r="J3" i="2"/>
  <c r="K3" i="2"/>
  <c r="L3" i="2"/>
  <c r="M3" i="2"/>
  <c r="B7" i="2"/>
  <c r="C7" i="2"/>
  <c r="D7" i="2"/>
  <c r="E7" i="2"/>
  <c r="F7" i="2"/>
  <c r="G7" i="2"/>
  <c r="H7" i="2"/>
  <c r="I7" i="2"/>
  <c r="J7" i="2"/>
  <c r="K7" i="2"/>
  <c r="L7" i="2"/>
  <c r="M7" i="2"/>
  <c r="B8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B10" i="2"/>
  <c r="C10" i="2"/>
  <c r="D10" i="2"/>
  <c r="E10" i="2"/>
  <c r="F10" i="2"/>
  <c r="G10" i="2"/>
  <c r="H10" i="2"/>
  <c r="I10" i="2"/>
  <c r="J10" i="2"/>
  <c r="K10" i="2"/>
  <c r="L10" i="2"/>
  <c r="M10" i="2"/>
  <c r="B11" i="2"/>
  <c r="C11" i="2"/>
  <c r="D11" i="2"/>
  <c r="E11" i="2"/>
  <c r="F11" i="2"/>
  <c r="G11" i="2"/>
  <c r="H11" i="2"/>
  <c r="I11" i="2"/>
  <c r="J11" i="2"/>
  <c r="K11" i="2"/>
  <c r="L11" i="2"/>
  <c r="M11" i="2"/>
  <c r="B12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B14" i="2"/>
  <c r="C14" i="2"/>
  <c r="D14" i="2"/>
  <c r="E14" i="2"/>
  <c r="F14" i="2"/>
  <c r="G14" i="2"/>
  <c r="H14" i="2"/>
  <c r="I14" i="2"/>
  <c r="J14" i="2"/>
  <c r="K14" i="2"/>
  <c r="L14" i="2"/>
  <c r="M14" i="2"/>
  <c r="B15" i="2"/>
  <c r="C15" i="2"/>
  <c r="D15" i="2"/>
  <c r="E15" i="2"/>
  <c r="F15" i="2"/>
  <c r="G15" i="2"/>
  <c r="H15" i="2"/>
  <c r="I15" i="2"/>
  <c r="J15" i="2"/>
  <c r="K15" i="2"/>
  <c r="L15" i="2"/>
  <c r="M15" i="2"/>
  <c r="B16" i="2"/>
  <c r="C16" i="2"/>
  <c r="D16" i="2"/>
  <c r="E16" i="2"/>
  <c r="F16" i="2"/>
  <c r="G16" i="2"/>
  <c r="H16" i="2"/>
  <c r="I16" i="2"/>
  <c r="J16" i="2"/>
  <c r="K16" i="2"/>
  <c r="L16" i="2"/>
  <c r="M16" i="2"/>
  <c r="F4" i="2" l="1"/>
  <c r="M17" i="2"/>
  <c r="E17" i="2"/>
  <c r="I17" i="2"/>
  <c r="F17" i="2"/>
  <c r="F18" i="2" s="1"/>
  <c r="L17" i="2"/>
  <c r="H17" i="2"/>
  <c r="D17" i="2"/>
  <c r="K17" i="2"/>
  <c r="G17" i="2"/>
  <c r="G18" i="2" s="1"/>
  <c r="C17" i="2"/>
  <c r="J17" i="2"/>
  <c r="B17" i="2"/>
  <c r="M4" i="2"/>
  <c r="M18" i="2" s="1"/>
  <c r="L4" i="2"/>
  <c r="L18" i="2" s="1"/>
  <c r="K4" i="2"/>
  <c r="J4" i="2"/>
  <c r="E4" i="2"/>
  <c r="D4" i="2"/>
  <c r="C4" i="2"/>
  <c r="B4" i="2"/>
  <c r="I4" i="2"/>
  <c r="I18" i="2" s="1"/>
  <c r="H4" i="2"/>
  <c r="B13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B5" i="1"/>
  <c r="F6" i="1" s="1"/>
  <c r="E2" i="1"/>
  <c r="F2" i="1" s="1"/>
  <c r="H18" i="2" l="1"/>
  <c r="D18" i="2"/>
  <c r="J18" i="2"/>
  <c r="C18" i="2"/>
  <c r="E18" i="2"/>
  <c r="K18" i="2"/>
  <c r="B18" i="2"/>
  <c r="B19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F5" i="1"/>
  <c r="F12" i="1"/>
  <c r="F18" i="1"/>
  <c r="G18" i="1" s="1"/>
  <c r="F17" i="1"/>
  <c r="G17" i="1" s="1"/>
  <c r="F16" i="1"/>
  <c r="G16" i="1" s="1"/>
  <c r="F15" i="1"/>
  <c r="G15" i="1" s="1"/>
  <c r="F13" i="1"/>
  <c r="G13" i="1" s="1"/>
  <c r="F11" i="1"/>
  <c r="G11" i="1" s="1"/>
  <c r="F20" i="1"/>
  <c r="G20" i="1" s="1"/>
  <c r="F19" i="1"/>
  <c r="G19" i="1" s="1"/>
  <c r="G12" i="1"/>
  <c r="I12" i="1" s="1"/>
  <c r="F14" i="1"/>
  <c r="G14" i="1" s="1"/>
  <c r="F10" i="1"/>
  <c r="G10" i="1" s="1"/>
  <c r="F9" i="1"/>
  <c r="G9" i="1" s="1"/>
  <c r="F8" i="1"/>
  <c r="G8" i="1" s="1"/>
  <c r="F7" i="1"/>
  <c r="G7" i="1" s="1"/>
  <c r="G6" i="1"/>
  <c r="G5" i="1"/>
  <c r="H8" i="1"/>
  <c r="H17" i="1"/>
  <c r="H9" i="1"/>
  <c r="H12" i="1"/>
  <c r="H18" i="1"/>
  <c r="H13" i="1"/>
  <c r="H6" i="1"/>
  <c r="H10" i="1"/>
  <c r="H14" i="1"/>
  <c r="H11" i="1"/>
  <c r="H19" i="1"/>
  <c r="H15" i="1"/>
  <c r="H16" i="1"/>
  <c r="H5" i="1"/>
  <c r="H7" i="1"/>
  <c r="H20" i="1"/>
  <c r="I20" i="1" l="1"/>
  <c r="I6" i="1"/>
  <c r="I14" i="1"/>
  <c r="I16" i="1"/>
  <c r="I11" i="1"/>
  <c r="I15" i="1"/>
  <c r="I13" i="1"/>
  <c r="I18" i="1"/>
  <c r="I8" i="1"/>
  <c r="I7" i="1"/>
  <c r="I5" i="1"/>
  <c r="I9" i="1"/>
  <c r="I17" i="1"/>
  <c r="I19" i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</author>
  </authors>
  <commentList>
    <comment ref="B10" authorId="0" shapeId="0" xr:uid="{C0D4E132-CB79-4D9D-AF56-B193B3064FD9}">
      <text>
        <r>
          <rPr>
            <sz val="10"/>
            <color indexed="81"/>
            <rFont val="Tahoma"/>
            <family val="2"/>
          </rPr>
          <t>Trainer A: £600/day
Trainer B: 575/day
Trainer C: £550/day</t>
        </r>
      </text>
    </comment>
  </commentList>
</comments>
</file>

<file path=xl/sharedStrings.xml><?xml version="1.0" encoding="utf-8"?>
<sst xmlns="http://schemas.openxmlformats.org/spreadsheetml/2006/main" count="54" uniqueCount="53">
  <si>
    <t>vat</t>
  </si>
  <si>
    <t>gross</t>
  </si>
  <si>
    <t>Income</t>
  </si>
  <si>
    <t>Per Unit Total</t>
  </si>
  <si>
    <t>Net</t>
  </si>
  <si>
    <t>Trainer</t>
  </si>
  <si>
    <t>Travel - 40p/mile</t>
  </si>
  <si>
    <t>Event Total</t>
  </si>
  <si>
    <t>Unit/Delegates</t>
  </si>
  <si>
    <t>Use What If [Goal Seek] to determine profit.</t>
  </si>
  <si>
    <t>Event Cost</t>
  </si>
  <si>
    <t>Advertised cost</t>
  </si>
  <si>
    <t>Accomodation + meals</t>
  </si>
  <si>
    <t>Profit</t>
  </si>
  <si>
    <t>Exams and Proctor</t>
  </si>
  <si>
    <t>Books and Materials</t>
  </si>
  <si>
    <t>Post</t>
  </si>
  <si>
    <t>Correct as of Oct 2022</t>
  </si>
  <si>
    <t>Cost per Delegate - Vcost</t>
  </si>
  <si>
    <t>Event Cost - Fcost</t>
  </si>
  <si>
    <t>Unit. VCosts</t>
  </si>
  <si>
    <t>Income - VCosts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</si>
  <si>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</si>
  <si>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</si>
  <si>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</si>
  <si>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</si>
  <si>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</si>
  <si>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</si>
  <si>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</si>
  <si>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</si>
  <si>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</si>
  <si>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</si>
  <si>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</si>
  <si>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</si>
  <si>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Sales</t>
  </si>
  <si>
    <t>Interest</t>
  </si>
  <si>
    <t>Total Income</t>
  </si>
  <si>
    <t>Expenses</t>
  </si>
  <si>
    <t>Expense 1</t>
  </si>
  <si>
    <t>Expense 2</t>
  </si>
  <si>
    <t>Expense 3</t>
  </si>
  <si>
    <t>Expense 4</t>
  </si>
  <si>
    <t>Expense 5</t>
  </si>
  <si>
    <t>Expense 6</t>
  </si>
  <si>
    <t>Expense 7</t>
  </si>
  <si>
    <t>Expense 8</t>
  </si>
  <si>
    <t>Expense 9</t>
  </si>
  <si>
    <t>Expense 10</t>
  </si>
  <si>
    <t>Expense Total</t>
  </si>
  <si>
    <t>Balance</t>
  </si>
  <si>
    <t>Rolling balance</t>
  </si>
  <si>
    <t>Press F9 on your keyboard to refresh data.</t>
  </si>
  <si>
    <t>Break 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</si>
</sst>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indexed="81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3" fillId="2" borderId="2" xfId="0" applyFont="1" applyFill="1" applyBorder="1"/>
    <xf numFmtId="1" fontId="0" fillId="0" borderId="0" xfId="0" applyNumberFormat="1"/>
    <xf numFmtId="44" fontId="4" fillId="0" borderId="2" xfId="1" applyFont="1" applyFill="1" applyBorder="1" applyAlignment="1">
      <alignment horizontal="center"/>
    </xf>
    <xf numFmtId="44" fontId="5" fillId="0" borderId="5" xfId="1" applyFont="1" applyBorder="1"/>
    <xf numFmtId="44" fontId="5" fillId="0" borderId="2" xfId="1" applyFont="1" applyBorder="1"/>
    <xf numFmtId="9" fontId="0" fillId="0" borderId="0" xfId="0" applyNumberFormat="1"/>
    <xf numFmtId="10" fontId="0" fillId="0" borderId="0" xfId="0" applyNumberFormat="1"/>
    <xf numFmtId="0" fontId="3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0" fillId="0" borderId="2" xfId="0" applyNumberFormat="1" applyBorder="1"/>
    <xf numFmtId="44" fontId="0" fillId="0" borderId="2" xfId="0" applyNumberFormat="1" applyBorder="1"/>
    <xf numFmtId="0" fontId="4" fillId="0" borderId="0" xfId="0" applyFont="1"/>
    <xf numFmtId="44" fontId="0" fillId="4" borderId="2" xfId="0" applyNumberFormat="1" applyFill="1" applyBorder="1"/>
    <xf numFmtId="0" fontId="3" fillId="2" borderId="0" xfId="0" applyFont="1" applyFill="1"/>
    <xf numFmtId="0" fontId="0" fillId="0" borderId="2" xfId="0" applyBorder="1"/>
    <xf numFmtId="44" fontId="4" fillId="0" borderId="2" xfId="0" applyNumberFormat="1" applyFont="1" applyBorder="1"/>
    <xf numFmtId="44" fontId="0" fillId="0" borderId="2" xfId="1" applyFont="1" applyBorder="1"/>
    <xf numFmtId="44" fontId="4" fillId="2" borderId="2" xfId="1" applyFont="1" applyFill="1" applyBorder="1"/>
    <xf numFmtId="44" fontId="0" fillId="2" borderId="2" xfId="1" applyFont="1" applyFill="1" applyBorder="1"/>
    <xf numFmtId="164" fontId="0" fillId="0" borderId="2" xfId="0" applyNumberFormat="1" applyFill="1" applyBorder="1"/>
    <xf numFmtId="0" fontId="0" fillId="0" borderId="2" xfId="0" applyFill="1" applyBorder="1"/>
    <xf numFmtId="0" fontId="0" fillId="4" borderId="0" xfId="0" applyFill="1"/>
    <xf numFmtId="0" fontId="0" fillId="4" borderId="2" xfId="0" applyFill="1" applyBorder="1"/>
    <xf numFmtId="164" fontId="0" fillId="4" borderId="2" xfId="0" applyNumberFormat="1" applyFill="1" applyBorder="1"/>
    <xf numFmtId="0" fontId="4" fillId="5" borderId="2" xfId="0" applyFont="1" applyFill="1" applyBorder="1"/>
    <xf numFmtId="44" fontId="4" fillId="5" borderId="2" xfId="0" applyNumberFormat="1" applyFont="1" applyFill="1" applyBorder="1"/>
    <xf numFmtId="0" fontId="4" fillId="5" borderId="6" xfId="0" applyFont="1" applyFill="1" applyBorder="1" applyAlignment="1">
      <alignment horizontal="center"/>
    </xf>
    <xf numFmtId="0" fontId="4" fillId="6" borderId="2" xfId="0" applyFont="1" applyFill="1" applyBorder="1"/>
    <xf numFmtId="44" fontId="4" fillId="6" borderId="2" xfId="0" applyNumberFormat="1" applyFont="1" applyFill="1" applyBorder="1"/>
    <xf numFmtId="44" fontId="4" fillId="6" borderId="6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8" borderId="2" xfId="0" applyFont="1" applyFill="1" applyBorder="1"/>
    <xf numFmtId="164" fontId="3" fillId="0" borderId="2" xfId="1" applyNumberFormat="1" applyFont="1" applyBorder="1"/>
    <xf numFmtId="0" fontId="3" fillId="7" borderId="2" xfId="0" applyFont="1" applyFill="1" applyBorder="1"/>
  </cellXfs>
  <cellStyles count="2">
    <cellStyle name="Currency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CashFlow!$A$19</c:f>
              <c:strCache>
                <c:ptCount val="1"/>
                <c:pt idx="0">
                  <c:v>Rolling balance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CashFlow!$B$1:$M$1</c:f>
              <c:strCache>
                <c:ptCount val="12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</c:strCache>
            </c:strRef>
          </c:cat>
          <c:val>
            <c:numRef>
              <c:f>CashFlow!$B$19:$M$19</c:f>
              <c:numCache>
                <c:formatCode>_-"£"* #,##0_-;\-"£"* #,##0_-;_-"£"* "-"??_-;_-@_-</c:formatCode>
                <c:ptCount val="12"/>
                <c:pt idx="0">
                  <c:v>1174</c:v>
                </c:pt>
                <c:pt idx="1">
                  <c:v>2220</c:v>
                </c:pt>
                <c:pt idx="2">
                  <c:v>2629</c:v>
                </c:pt>
                <c:pt idx="3">
                  <c:v>2377</c:v>
                </c:pt>
                <c:pt idx="4">
                  <c:v>2943</c:v>
                </c:pt>
                <c:pt idx="5">
                  <c:v>3276</c:v>
                </c:pt>
                <c:pt idx="6">
                  <c:v>2498</c:v>
                </c:pt>
                <c:pt idx="7">
                  <c:v>3134</c:v>
                </c:pt>
                <c:pt idx="8">
                  <c:v>3355</c:v>
                </c:pt>
                <c:pt idx="9">
                  <c:v>3367</c:v>
                </c:pt>
                <c:pt idx="10">
                  <c:v>3940</c:v>
                </c:pt>
                <c:pt idx="11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A-4FD5-A2C4-D7983D66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715679"/>
        <c:axId val="668711519"/>
      </c:lineChart>
      <c:catAx>
        <c:axId val="66871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711519"/>
        <c:crosses val="autoZero"/>
        <c:auto val="1"/>
        <c:lblAlgn val="ctr"/>
        <c:lblOffset val="100"/>
        <c:noMultiLvlLbl val="0"/>
      </c:catAx>
      <c:valAx>
        <c:axId val="66871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71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</xdr:colOff>
      <xdr:row>19</xdr:row>
      <xdr:rowOff>69574</xdr:rowOff>
    </xdr:from>
    <xdr:to>
      <xdr:col>13</xdr:col>
      <xdr:colOff>6626</xdr:colOff>
      <xdr:row>34</xdr:row>
      <xdr:rowOff>29818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1E4061-7BD5-88ED-8848-30B63606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7AE3-6BCC-49EA-8371-995F32CC3645}">
  <dimension ref="A1:Q21"/>
  <sheetViews>
    <sheetView zoomScale="130" zoomScaleNormal="130" workbookViewId="0">
      <selection activeCell="K8" sqref="K8"/>
    </sheetView>
  </sheetViews>
  <sheetFormatPr defaultRowHeight="14.4" x14ac:dyDescent="0.3"/>
  <cols>
    <col min="1" max="1" width="25" customWidth="1"/>
    <col min="2" max="2" width="11.109375" bestFit="1" customWidth="1"/>
    <col min="3" max="3" width="3.5546875" customWidth="1"/>
    <col min="4" max="4" width="15.109375" customWidth="1"/>
    <col min="5" max="5" width="9.44140625" customWidth="1"/>
    <col min="6" max="6" width="11.109375" bestFit="1" customWidth="1"/>
    <col min="7" max="7" width="14.88671875" bestFit="1" customWidth="1"/>
    <col min="8" max="8" width="12" bestFit="1" customWidth="1"/>
    <col min="9" max="9" width="12.33203125" bestFit="1" customWidth="1"/>
    <col min="10" max="10" width="5.44140625" customWidth="1"/>
    <col min="11" max="11" width="10.21875" customWidth="1"/>
  </cols>
  <sheetData>
    <row r="1" spans="1:17" ht="15" thickBot="1" x14ac:dyDescent="0.35">
      <c r="A1" s="1" t="s">
        <v>18</v>
      </c>
      <c r="B1" s="1" t="s">
        <v>4</v>
      </c>
      <c r="D1" s="11" t="s">
        <v>11</v>
      </c>
      <c r="E1" s="3" t="s">
        <v>0</v>
      </c>
      <c r="F1" s="3" t="s">
        <v>1</v>
      </c>
      <c r="H1" s="33" t="s">
        <v>17</v>
      </c>
      <c r="I1" s="34"/>
      <c r="J1" s="4"/>
    </row>
    <row r="2" spans="1:17" x14ac:dyDescent="0.3">
      <c r="A2" s="17" t="s">
        <v>14</v>
      </c>
      <c r="B2" s="20">
        <v>250</v>
      </c>
      <c r="C2" s="2"/>
      <c r="D2" s="5">
        <v>1000</v>
      </c>
      <c r="E2" s="6">
        <f>D2*20%</f>
        <v>200</v>
      </c>
      <c r="F2" s="7">
        <f>D2+E2</f>
        <v>1200</v>
      </c>
      <c r="K2" s="8"/>
      <c r="L2" s="9"/>
      <c r="M2" s="8"/>
      <c r="N2" s="9"/>
      <c r="O2" s="9"/>
      <c r="P2" s="8"/>
      <c r="Q2" s="9"/>
    </row>
    <row r="3" spans="1:17" ht="15" thickBot="1" x14ac:dyDescent="0.35">
      <c r="A3" s="17" t="s">
        <v>15</v>
      </c>
      <c r="B3" s="21">
        <v>90</v>
      </c>
    </row>
    <row r="4" spans="1:17" x14ac:dyDescent="0.3">
      <c r="A4" s="17" t="s">
        <v>16</v>
      </c>
      <c r="B4" s="21">
        <v>25</v>
      </c>
      <c r="D4" s="10" t="s">
        <v>8</v>
      </c>
      <c r="E4" s="11" t="s">
        <v>2</v>
      </c>
      <c r="F4" s="29" t="s">
        <v>20</v>
      </c>
      <c r="G4" s="10" t="s">
        <v>21</v>
      </c>
      <c r="H4" s="32" t="s">
        <v>10</v>
      </c>
      <c r="I4" s="10" t="s">
        <v>13</v>
      </c>
    </row>
    <row r="5" spans="1:17" x14ac:dyDescent="0.3">
      <c r="A5" s="27" t="s">
        <v>3</v>
      </c>
      <c r="B5" s="28">
        <f>SUM(B2:B4)</f>
        <v>365</v>
      </c>
      <c r="D5" s="17">
        <v>1</v>
      </c>
      <c r="E5" s="12">
        <f>$D$2*D5</f>
        <v>1000</v>
      </c>
      <c r="F5" s="13">
        <f>$B$5*D5</f>
        <v>365</v>
      </c>
      <c r="G5" s="13">
        <f>E5-F5</f>
        <v>635</v>
      </c>
      <c r="H5" s="12">
        <f t="shared" ref="H5:H20" si="0">$B$13</f>
        <v>2500</v>
      </c>
      <c r="I5" s="13">
        <f>G5-H5</f>
        <v>-1865</v>
      </c>
    </row>
    <row r="6" spans="1:17" x14ac:dyDescent="0.3">
      <c r="D6" s="17">
        <v>2</v>
      </c>
      <c r="E6" s="12">
        <f t="shared" ref="E6:E20" si="1">$D$2*D6</f>
        <v>2000</v>
      </c>
      <c r="F6" s="13">
        <f t="shared" ref="F6:F20" si="2">$B$5*D6</f>
        <v>730</v>
      </c>
      <c r="G6" s="13">
        <f t="shared" ref="G6:G20" si="3">E6-F6</f>
        <v>1270</v>
      </c>
      <c r="H6" s="12">
        <f t="shared" si="0"/>
        <v>2500</v>
      </c>
      <c r="I6" s="13">
        <f t="shared" ref="I6:I20" si="4">G6-H6</f>
        <v>-1230</v>
      </c>
    </row>
    <row r="7" spans="1:17" x14ac:dyDescent="0.3">
      <c r="D7" s="17">
        <v>3</v>
      </c>
      <c r="E7" s="12">
        <f t="shared" si="1"/>
        <v>3000</v>
      </c>
      <c r="F7" s="13">
        <f t="shared" si="2"/>
        <v>1095</v>
      </c>
      <c r="G7" s="13">
        <f t="shared" si="3"/>
        <v>1905</v>
      </c>
      <c r="H7" s="12">
        <f t="shared" si="0"/>
        <v>2500</v>
      </c>
      <c r="I7" s="13">
        <f t="shared" si="4"/>
        <v>-595</v>
      </c>
    </row>
    <row r="8" spans="1:17" x14ac:dyDescent="0.3">
      <c r="D8" s="17">
        <v>4</v>
      </c>
      <c r="E8" s="12">
        <f t="shared" si="1"/>
        <v>4000</v>
      </c>
      <c r="F8" s="13">
        <f t="shared" si="2"/>
        <v>1460</v>
      </c>
      <c r="G8" s="13">
        <f t="shared" si="3"/>
        <v>2540</v>
      </c>
      <c r="H8" s="12">
        <f t="shared" si="0"/>
        <v>2500</v>
      </c>
      <c r="I8" s="13">
        <f t="shared" si="4"/>
        <v>40</v>
      </c>
      <c r="K8" t="s">
        <v>52</v>
      </c>
    </row>
    <row r="9" spans="1:17" x14ac:dyDescent="0.3">
      <c r="A9" s="16" t="s">
        <v>19</v>
      </c>
      <c r="B9" s="1" t="s">
        <v>4</v>
      </c>
      <c r="D9" s="17">
        <v>5</v>
      </c>
      <c r="E9" s="12">
        <f t="shared" si="1"/>
        <v>5000</v>
      </c>
      <c r="F9" s="13">
        <f t="shared" si="2"/>
        <v>1825</v>
      </c>
      <c r="G9" s="13">
        <f t="shared" si="3"/>
        <v>3175</v>
      </c>
      <c r="H9" s="12">
        <f t="shared" si="0"/>
        <v>2500</v>
      </c>
      <c r="I9" s="13">
        <f t="shared" si="4"/>
        <v>675</v>
      </c>
    </row>
    <row r="10" spans="1:17" x14ac:dyDescent="0.3">
      <c r="A10" s="17" t="s">
        <v>5</v>
      </c>
      <c r="B10" s="19">
        <v>2500</v>
      </c>
      <c r="D10" s="17">
        <v>6</v>
      </c>
      <c r="E10" s="12">
        <f t="shared" si="1"/>
        <v>6000</v>
      </c>
      <c r="F10" s="13">
        <f t="shared" si="2"/>
        <v>2190</v>
      </c>
      <c r="G10" s="13">
        <f t="shared" si="3"/>
        <v>3810</v>
      </c>
      <c r="H10" s="12">
        <f t="shared" si="0"/>
        <v>2500</v>
      </c>
      <c r="I10" s="13">
        <f t="shared" si="4"/>
        <v>1310</v>
      </c>
    </row>
    <row r="11" spans="1:17" x14ac:dyDescent="0.3">
      <c r="A11" s="17" t="s">
        <v>12</v>
      </c>
      <c r="B11" s="18">
        <v>0</v>
      </c>
      <c r="D11" s="17">
        <v>7</v>
      </c>
      <c r="E11" s="12">
        <f t="shared" si="1"/>
        <v>7000</v>
      </c>
      <c r="F11" s="13">
        <f t="shared" si="2"/>
        <v>2555</v>
      </c>
      <c r="G11" s="13">
        <f t="shared" si="3"/>
        <v>4445</v>
      </c>
      <c r="H11" s="12">
        <f t="shared" si="0"/>
        <v>2500</v>
      </c>
      <c r="I11" s="13">
        <f t="shared" si="4"/>
        <v>1945</v>
      </c>
    </row>
    <row r="12" spans="1:17" x14ac:dyDescent="0.3">
      <c r="A12" s="17" t="s">
        <v>6</v>
      </c>
      <c r="B12" s="19">
        <v>0</v>
      </c>
      <c r="C12" s="14"/>
      <c r="D12" s="17">
        <v>8</v>
      </c>
      <c r="E12" s="12">
        <f t="shared" si="1"/>
        <v>8000</v>
      </c>
      <c r="F12" s="13">
        <f t="shared" si="2"/>
        <v>2920</v>
      </c>
      <c r="G12" s="13">
        <f t="shared" si="3"/>
        <v>5080</v>
      </c>
      <c r="H12" s="12">
        <f t="shared" si="0"/>
        <v>2500</v>
      </c>
      <c r="I12" s="13">
        <f t="shared" si="4"/>
        <v>2580</v>
      </c>
    </row>
    <row r="13" spans="1:17" x14ac:dyDescent="0.3">
      <c r="A13" s="30" t="s">
        <v>7</v>
      </c>
      <c r="B13" s="31">
        <f>SUM(B10:B12)</f>
        <v>2500</v>
      </c>
      <c r="D13" s="17">
        <v>9</v>
      </c>
      <c r="E13" s="12">
        <f t="shared" si="1"/>
        <v>9000</v>
      </c>
      <c r="F13" s="13">
        <f t="shared" si="2"/>
        <v>3285</v>
      </c>
      <c r="G13" s="13">
        <f t="shared" si="3"/>
        <v>5715</v>
      </c>
      <c r="H13" s="12">
        <f t="shared" si="0"/>
        <v>2500</v>
      </c>
      <c r="I13" s="13">
        <f t="shared" si="4"/>
        <v>3215</v>
      </c>
    </row>
    <row r="14" spans="1:17" x14ac:dyDescent="0.3">
      <c r="D14" s="25">
        <v>10</v>
      </c>
      <c r="E14" s="26">
        <f t="shared" si="1"/>
        <v>10000</v>
      </c>
      <c r="F14" s="15">
        <f t="shared" si="2"/>
        <v>3650</v>
      </c>
      <c r="G14" s="15">
        <f t="shared" si="3"/>
        <v>6350</v>
      </c>
      <c r="H14" s="26">
        <f t="shared" si="0"/>
        <v>2500</v>
      </c>
      <c r="I14" s="13">
        <f t="shared" si="4"/>
        <v>3850</v>
      </c>
    </row>
    <row r="15" spans="1:17" x14ac:dyDescent="0.3">
      <c r="D15" s="17">
        <v>11</v>
      </c>
      <c r="E15" s="12">
        <f t="shared" si="1"/>
        <v>11000</v>
      </c>
      <c r="F15" s="13">
        <f t="shared" si="2"/>
        <v>4015</v>
      </c>
      <c r="G15" s="13">
        <f t="shared" si="3"/>
        <v>6985</v>
      </c>
      <c r="H15" s="12">
        <f t="shared" si="0"/>
        <v>2500</v>
      </c>
      <c r="I15" s="13">
        <f t="shared" si="4"/>
        <v>4485</v>
      </c>
    </row>
    <row r="16" spans="1:17" x14ac:dyDescent="0.3">
      <c r="A16" s="24" t="s">
        <v>9</v>
      </c>
      <c r="B16" s="24"/>
      <c r="D16" s="23">
        <v>12</v>
      </c>
      <c r="E16" s="22">
        <f t="shared" si="1"/>
        <v>12000</v>
      </c>
      <c r="F16" s="13">
        <f t="shared" si="2"/>
        <v>4380</v>
      </c>
      <c r="G16" s="13">
        <f t="shared" si="3"/>
        <v>7620</v>
      </c>
      <c r="H16" s="12">
        <f t="shared" si="0"/>
        <v>2500</v>
      </c>
      <c r="I16" s="15">
        <f t="shared" si="4"/>
        <v>5120</v>
      </c>
    </row>
    <row r="17" spans="4:9" x14ac:dyDescent="0.3">
      <c r="D17" s="17">
        <v>13</v>
      </c>
      <c r="E17" s="12">
        <f t="shared" si="1"/>
        <v>13000</v>
      </c>
      <c r="F17" s="13">
        <f t="shared" si="2"/>
        <v>4745</v>
      </c>
      <c r="G17" s="13">
        <f t="shared" si="3"/>
        <v>8255</v>
      </c>
      <c r="H17" s="12">
        <f t="shared" si="0"/>
        <v>2500</v>
      </c>
      <c r="I17" s="13">
        <f t="shared" si="4"/>
        <v>5755</v>
      </c>
    </row>
    <row r="18" spans="4:9" x14ac:dyDescent="0.3">
      <c r="D18" s="17">
        <v>14</v>
      </c>
      <c r="E18" s="12">
        <f t="shared" si="1"/>
        <v>14000</v>
      </c>
      <c r="F18" s="13">
        <f t="shared" si="2"/>
        <v>5110</v>
      </c>
      <c r="G18" s="13">
        <f t="shared" si="3"/>
        <v>8890</v>
      </c>
      <c r="H18" s="12">
        <f t="shared" si="0"/>
        <v>2500</v>
      </c>
      <c r="I18" s="13">
        <f t="shared" si="4"/>
        <v>6390</v>
      </c>
    </row>
    <row r="19" spans="4:9" x14ac:dyDescent="0.3">
      <c r="D19" s="17">
        <v>15</v>
      </c>
      <c r="E19" s="12">
        <f t="shared" si="1"/>
        <v>15000</v>
      </c>
      <c r="F19" s="13">
        <f t="shared" si="2"/>
        <v>5475</v>
      </c>
      <c r="G19" s="13">
        <f t="shared" si="3"/>
        <v>9525</v>
      </c>
      <c r="H19" s="12">
        <f t="shared" si="0"/>
        <v>2500</v>
      </c>
      <c r="I19" s="13">
        <f t="shared" si="4"/>
        <v>7025</v>
      </c>
    </row>
    <row r="20" spans="4:9" x14ac:dyDescent="0.3">
      <c r="D20" s="17">
        <v>16</v>
      </c>
      <c r="E20" s="12">
        <f t="shared" si="1"/>
        <v>16000</v>
      </c>
      <c r="F20" s="13">
        <f t="shared" si="2"/>
        <v>5840</v>
      </c>
      <c r="G20" s="13">
        <f t="shared" si="3"/>
        <v>10160</v>
      </c>
      <c r="H20" s="12">
        <f t="shared" si="0"/>
        <v>2500</v>
      </c>
      <c r="I20" s="13">
        <f t="shared" si="4"/>
        <v>7660</v>
      </c>
    </row>
    <row r="21" spans="4:9" x14ac:dyDescent="0.3">
      <c r="D21" s="17"/>
      <c r="E21" s="17"/>
      <c r="F21" s="17"/>
      <c r="G21" s="17"/>
      <c r="H21" s="17"/>
      <c r="I21" s="17"/>
    </row>
  </sheetData>
  <mergeCells count="1">
    <mergeCell ref="H1:I1"/>
  </mergeCells>
  <conditionalFormatting sqref="I5:I2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H5 H6:H2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A3F9-F914-4C08-A29C-697A7888BBA4}">
  <dimension ref="A1:O19"/>
  <sheetViews>
    <sheetView tabSelected="1" zoomScale="115" zoomScaleNormal="115" workbookViewId="0">
      <selection activeCell="P14" sqref="P14"/>
    </sheetView>
  </sheetViews>
  <sheetFormatPr defaultRowHeight="14.4" x14ac:dyDescent="0.3"/>
  <cols>
    <col min="1" max="1" width="13.44140625" bestFit="1" customWidth="1"/>
    <col min="2" max="3" width="9.109375" bestFit="1" customWidth="1"/>
    <col min="4" max="13" width="10.6640625" bestFit="1" customWidth="1"/>
  </cols>
  <sheetData>
    <row r="1" spans="1:15" x14ac:dyDescent="0.3">
      <c r="A1" s="17"/>
      <c r="B1" s="36" t="s">
        <v>22</v>
      </c>
      <c r="C1" s="36" t="s">
        <v>23</v>
      </c>
      <c r="D1" s="36" t="s">
        <v>24</v>
      </c>
      <c r="E1" s="36" t="s">
        <v>25</v>
      </c>
      <c r="F1" s="36" t="s">
        <v>26</v>
      </c>
      <c r="G1" s="36" t="s">
        <v>27</v>
      </c>
      <c r="H1" s="36" t="s">
        <v>28</v>
      </c>
      <c r="I1" s="36" t="s">
        <v>29</v>
      </c>
      <c r="J1" s="36" t="s">
        <v>30</v>
      </c>
      <c r="K1" s="36" t="s">
        <v>31</v>
      </c>
      <c r="L1" s="36" t="s">
        <v>32</v>
      </c>
      <c r="M1" s="36" t="s">
        <v>33</v>
      </c>
    </row>
    <row r="2" spans="1:15" x14ac:dyDescent="0.3">
      <c r="A2" s="17" t="s">
        <v>34</v>
      </c>
      <c r="B2" s="17">
        <f t="shared" ref="B2:M3" ca="1" si="0">RANDBETWEEN(0,1500)</f>
        <v>948</v>
      </c>
      <c r="C2" s="17">
        <f t="shared" ca="1" si="0"/>
        <v>1488</v>
      </c>
      <c r="D2" s="17">
        <f t="shared" ca="1" si="0"/>
        <v>852</v>
      </c>
      <c r="E2" s="17">
        <f t="shared" ca="1" si="0"/>
        <v>534</v>
      </c>
      <c r="F2" s="17">
        <f t="shared" ca="1" si="0"/>
        <v>823</v>
      </c>
      <c r="G2" s="17">
        <f t="shared" ca="1" si="0"/>
        <v>1072</v>
      </c>
      <c r="H2" s="17">
        <f t="shared" ca="1" si="0"/>
        <v>18</v>
      </c>
      <c r="I2" s="17">
        <f t="shared" ca="1" si="0"/>
        <v>818</v>
      </c>
      <c r="J2" s="17">
        <f t="shared" ca="1" si="0"/>
        <v>471</v>
      </c>
      <c r="K2" s="17">
        <f t="shared" ca="1" si="0"/>
        <v>503</v>
      </c>
      <c r="L2" s="17">
        <f t="shared" ca="1" si="0"/>
        <v>1465</v>
      </c>
      <c r="M2" s="17">
        <f t="shared" ca="1" si="0"/>
        <v>87</v>
      </c>
    </row>
    <row r="3" spans="1:15" x14ac:dyDescent="0.3">
      <c r="A3" s="17" t="s">
        <v>35</v>
      </c>
      <c r="B3" s="17">
        <f t="shared" ca="1" si="0"/>
        <v>1485</v>
      </c>
      <c r="C3" s="17">
        <f t="shared" ca="1" si="0"/>
        <v>1200</v>
      </c>
      <c r="D3" s="17">
        <f t="shared" ca="1" si="0"/>
        <v>545</v>
      </c>
      <c r="E3" s="17">
        <f t="shared" ca="1" si="0"/>
        <v>437</v>
      </c>
      <c r="F3" s="17">
        <f t="shared" ca="1" si="0"/>
        <v>758</v>
      </c>
      <c r="G3" s="17">
        <f t="shared" ca="1" si="0"/>
        <v>577</v>
      </c>
      <c r="H3" s="17">
        <f t="shared" ca="1" si="0"/>
        <v>348</v>
      </c>
      <c r="I3" s="17">
        <f t="shared" ca="1" si="0"/>
        <v>1262</v>
      </c>
      <c r="J3" s="17">
        <f t="shared" ca="1" si="0"/>
        <v>722</v>
      </c>
      <c r="K3" s="17">
        <f t="shared" ca="1" si="0"/>
        <v>763</v>
      </c>
      <c r="L3" s="17">
        <f t="shared" ca="1" si="0"/>
        <v>664</v>
      </c>
      <c r="M3" s="17">
        <f t="shared" ca="1" si="0"/>
        <v>1087</v>
      </c>
    </row>
    <row r="4" spans="1:15" x14ac:dyDescent="0.3">
      <c r="A4" s="36" t="s">
        <v>36</v>
      </c>
      <c r="B4" s="39">
        <f t="shared" ref="B4:M4" ca="1" si="1">SUM(B2:B3)</f>
        <v>2433</v>
      </c>
      <c r="C4" s="39">
        <f t="shared" ca="1" si="1"/>
        <v>2688</v>
      </c>
      <c r="D4" s="39">
        <f t="shared" ca="1" si="1"/>
        <v>1397</v>
      </c>
      <c r="E4" s="39">
        <f t="shared" ca="1" si="1"/>
        <v>971</v>
      </c>
      <c r="F4" s="39">
        <f t="shared" ca="1" si="1"/>
        <v>1581</v>
      </c>
      <c r="G4" s="39">
        <f t="shared" ca="1" si="1"/>
        <v>1649</v>
      </c>
      <c r="H4" s="39">
        <f t="shared" ca="1" si="1"/>
        <v>366</v>
      </c>
      <c r="I4" s="39">
        <f t="shared" ca="1" si="1"/>
        <v>2080</v>
      </c>
      <c r="J4" s="39">
        <f t="shared" ca="1" si="1"/>
        <v>1193</v>
      </c>
      <c r="K4" s="39">
        <f t="shared" ca="1" si="1"/>
        <v>1266</v>
      </c>
      <c r="L4" s="39">
        <f t="shared" ca="1" si="1"/>
        <v>2129</v>
      </c>
      <c r="M4" s="39">
        <f t="shared" ca="1" si="1"/>
        <v>1174</v>
      </c>
    </row>
    <row r="6" spans="1:15" x14ac:dyDescent="0.3">
      <c r="A6" s="35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x14ac:dyDescent="0.3">
      <c r="A7" s="17" t="s">
        <v>38</v>
      </c>
      <c r="B7" s="17">
        <f t="shared" ref="B7:M16" ca="1" si="2">RANDBETWEEN(0,250)</f>
        <v>205</v>
      </c>
      <c r="C7" s="17">
        <f t="shared" ca="1" si="2"/>
        <v>185</v>
      </c>
      <c r="D7" s="17">
        <f t="shared" ca="1" si="2"/>
        <v>245</v>
      </c>
      <c r="E7" s="17">
        <f t="shared" ca="1" si="2"/>
        <v>129</v>
      </c>
      <c r="F7" s="17">
        <f t="shared" ca="1" si="2"/>
        <v>192</v>
      </c>
      <c r="G7" s="17">
        <f t="shared" ca="1" si="2"/>
        <v>180</v>
      </c>
      <c r="H7" s="17">
        <f t="shared" ca="1" si="2"/>
        <v>23</v>
      </c>
      <c r="I7" s="17">
        <f t="shared" ca="1" si="2"/>
        <v>28</v>
      </c>
      <c r="J7" s="17">
        <f t="shared" ca="1" si="2"/>
        <v>57</v>
      </c>
      <c r="K7" s="17">
        <f t="shared" ca="1" si="2"/>
        <v>192</v>
      </c>
      <c r="L7" s="17">
        <f t="shared" ca="1" si="2"/>
        <v>229</v>
      </c>
      <c r="M7" s="17">
        <f t="shared" ca="1" si="2"/>
        <v>100</v>
      </c>
      <c r="O7" t="s">
        <v>51</v>
      </c>
    </row>
    <row r="8" spans="1:15" x14ac:dyDescent="0.3">
      <c r="A8" s="17" t="s">
        <v>39</v>
      </c>
      <c r="B8" s="17">
        <f t="shared" ca="1" si="2"/>
        <v>122</v>
      </c>
      <c r="C8" s="17">
        <f t="shared" ca="1" si="2"/>
        <v>174</v>
      </c>
      <c r="D8" s="17">
        <f t="shared" ca="1" si="2"/>
        <v>12</v>
      </c>
      <c r="E8" s="17">
        <f t="shared" ca="1" si="2"/>
        <v>28</v>
      </c>
      <c r="F8" s="17">
        <f t="shared" ca="1" si="2"/>
        <v>235</v>
      </c>
      <c r="G8" s="17">
        <f t="shared" ca="1" si="2"/>
        <v>123</v>
      </c>
      <c r="H8" s="17">
        <f t="shared" ca="1" si="2"/>
        <v>60</v>
      </c>
      <c r="I8" s="17">
        <f t="shared" ca="1" si="2"/>
        <v>216</v>
      </c>
      <c r="J8" s="17">
        <f t="shared" ca="1" si="2"/>
        <v>189</v>
      </c>
      <c r="K8" s="17">
        <f t="shared" ca="1" si="2"/>
        <v>160</v>
      </c>
      <c r="L8" s="17">
        <f t="shared" ca="1" si="2"/>
        <v>99</v>
      </c>
      <c r="M8" s="17">
        <f t="shared" ca="1" si="2"/>
        <v>238</v>
      </c>
    </row>
    <row r="9" spans="1:15" x14ac:dyDescent="0.3">
      <c r="A9" s="17" t="s">
        <v>40</v>
      </c>
      <c r="B9" s="17">
        <f t="shared" ca="1" si="2"/>
        <v>52</v>
      </c>
      <c r="C9" s="17">
        <f t="shared" ca="1" si="2"/>
        <v>209</v>
      </c>
      <c r="D9" s="17">
        <f t="shared" ca="1" si="2"/>
        <v>145</v>
      </c>
      <c r="E9" s="17">
        <f t="shared" ca="1" si="2"/>
        <v>162</v>
      </c>
      <c r="F9" s="17">
        <f t="shared" ca="1" si="2"/>
        <v>23</v>
      </c>
      <c r="G9" s="17">
        <f t="shared" ca="1" si="2"/>
        <v>127</v>
      </c>
      <c r="H9" s="17">
        <f t="shared" ca="1" si="2"/>
        <v>34</v>
      </c>
      <c r="I9" s="17">
        <f t="shared" ca="1" si="2"/>
        <v>238</v>
      </c>
      <c r="J9" s="17">
        <f t="shared" ca="1" si="2"/>
        <v>60</v>
      </c>
      <c r="K9" s="17">
        <f t="shared" ca="1" si="2"/>
        <v>184</v>
      </c>
      <c r="L9" s="17">
        <f t="shared" ca="1" si="2"/>
        <v>55</v>
      </c>
      <c r="M9" s="17">
        <f t="shared" ca="1" si="2"/>
        <v>48</v>
      </c>
    </row>
    <row r="10" spans="1:15" x14ac:dyDescent="0.3">
      <c r="A10" s="17" t="s">
        <v>41</v>
      </c>
      <c r="B10" s="17">
        <f t="shared" ca="1" si="2"/>
        <v>24</v>
      </c>
      <c r="C10" s="17">
        <f t="shared" ca="1" si="2"/>
        <v>165</v>
      </c>
      <c r="D10" s="17">
        <f t="shared" ca="1" si="2"/>
        <v>224</v>
      </c>
      <c r="E10" s="17">
        <f t="shared" ca="1" si="2"/>
        <v>200</v>
      </c>
      <c r="F10" s="17">
        <f t="shared" ca="1" si="2"/>
        <v>236</v>
      </c>
      <c r="G10" s="17">
        <f t="shared" ca="1" si="2"/>
        <v>43</v>
      </c>
      <c r="H10" s="17">
        <f t="shared" ca="1" si="2"/>
        <v>171</v>
      </c>
      <c r="I10" s="17">
        <f t="shared" ca="1" si="2"/>
        <v>75</v>
      </c>
      <c r="J10" s="17">
        <f t="shared" ca="1" si="2"/>
        <v>21</v>
      </c>
      <c r="K10" s="17">
        <f t="shared" ca="1" si="2"/>
        <v>203</v>
      </c>
      <c r="L10" s="17">
        <f t="shared" ca="1" si="2"/>
        <v>223</v>
      </c>
      <c r="M10" s="17">
        <f t="shared" ca="1" si="2"/>
        <v>28</v>
      </c>
    </row>
    <row r="11" spans="1:15" x14ac:dyDescent="0.3">
      <c r="A11" s="17" t="s">
        <v>42</v>
      </c>
      <c r="B11" s="17">
        <f t="shared" ca="1" si="2"/>
        <v>192</v>
      </c>
      <c r="C11" s="17">
        <f t="shared" ca="1" si="2"/>
        <v>140</v>
      </c>
      <c r="D11" s="17">
        <f t="shared" ca="1" si="2"/>
        <v>25</v>
      </c>
      <c r="E11" s="17">
        <f t="shared" ca="1" si="2"/>
        <v>232</v>
      </c>
      <c r="F11" s="17">
        <f t="shared" ca="1" si="2"/>
        <v>56</v>
      </c>
      <c r="G11" s="17">
        <f t="shared" ca="1" si="2"/>
        <v>213</v>
      </c>
      <c r="H11" s="17">
        <f t="shared" ca="1" si="2"/>
        <v>206</v>
      </c>
      <c r="I11" s="17">
        <f t="shared" ca="1" si="2"/>
        <v>175</v>
      </c>
      <c r="J11" s="17">
        <f t="shared" ca="1" si="2"/>
        <v>133</v>
      </c>
      <c r="K11" s="17">
        <f t="shared" ca="1" si="2"/>
        <v>94</v>
      </c>
      <c r="L11" s="17">
        <f t="shared" ca="1" si="2"/>
        <v>237</v>
      </c>
      <c r="M11" s="17">
        <f t="shared" ca="1" si="2"/>
        <v>185</v>
      </c>
    </row>
    <row r="12" spans="1:15" x14ac:dyDescent="0.3">
      <c r="A12" s="17" t="s">
        <v>43</v>
      </c>
      <c r="B12" s="17">
        <f t="shared" ca="1" si="2"/>
        <v>66</v>
      </c>
      <c r="C12" s="17">
        <f t="shared" ca="1" si="2"/>
        <v>200</v>
      </c>
      <c r="D12" s="17">
        <f t="shared" ca="1" si="2"/>
        <v>106</v>
      </c>
      <c r="E12" s="17">
        <f t="shared" ca="1" si="2"/>
        <v>42</v>
      </c>
      <c r="F12" s="17">
        <f t="shared" ca="1" si="2"/>
        <v>155</v>
      </c>
      <c r="G12" s="17">
        <f t="shared" ca="1" si="2"/>
        <v>219</v>
      </c>
      <c r="H12" s="17">
        <f t="shared" ca="1" si="2"/>
        <v>106</v>
      </c>
      <c r="I12" s="17">
        <f t="shared" ca="1" si="2"/>
        <v>200</v>
      </c>
      <c r="J12" s="17">
        <f t="shared" ca="1" si="2"/>
        <v>17</v>
      </c>
      <c r="K12" s="17">
        <f t="shared" ca="1" si="2"/>
        <v>32</v>
      </c>
      <c r="L12" s="17">
        <f t="shared" ca="1" si="2"/>
        <v>117</v>
      </c>
      <c r="M12" s="17">
        <f t="shared" ca="1" si="2"/>
        <v>99</v>
      </c>
    </row>
    <row r="13" spans="1:15" x14ac:dyDescent="0.3">
      <c r="A13" s="17" t="s">
        <v>44</v>
      </c>
      <c r="B13" s="17">
        <f t="shared" ca="1" si="2"/>
        <v>161</v>
      </c>
      <c r="C13" s="17">
        <f t="shared" ca="1" si="2"/>
        <v>233</v>
      </c>
      <c r="D13" s="17">
        <f t="shared" ca="1" si="2"/>
        <v>27</v>
      </c>
      <c r="E13" s="17">
        <f t="shared" ca="1" si="2"/>
        <v>25</v>
      </c>
      <c r="F13" s="17">
        <f t="shared" ca="1" si="2"/>
        <v>11</v>
      </c>
      <c r="G13" s="17">
        <f t="shared" ca="1" si="2"/>
        <v>57</v>
      </c>
      <c r="H13" s="17">
        <f t="shared" ca="1" si="2"/>
        <v>212</v>
      </c>
      <c r="I13" s="17">
        <f t="shared" ca="1" si="2"/>
        <v>137</v>
      </c>
      <c r="J13" s="17">
        <f t="shared" ca="1" si="2"/>
        <v>204</v>
      </c>
      <c r="K13" s="17">
        <f t="shared" ca="1" si="2"/>
        <v>16</v>
      </c>
      <c r="L13" s="17">
        <f t="shared" ca="1" si="2"/>
        <v>130</v>
      </c>
      <c r="M13" s="17">
        <f t="shared" ca="1" si="2"/>
        <v>182</v>
      </c>
    </row>
    <row r="14" spans="1:15" x14ac:dyDescent="0.3">
      <c r="A14" s="17" t="s">
        <v>45</v>
      </c>
      <c r="B14" s="17">
        <f t="shared" ca="1" si="2"/>
        <v>137</v>
      </c>
      <c r="C14" s="17">
        <f t="shared" ca="1" si="2"/>
        <v>190</v>
      </c>
      <c r="D14" s="17">
        <f t="shared" ca="1" si="2"/>
        <v>4</v>
      </c>
      <c r="E14" s="17">
        <f t="shared" ca="1" si="2"/>
        <v>124</v>
      </c>
      <c r="F14" s="17">
        <f t="shared" ca="1" si="2"/>
        <v>6</v>
      </c>
      <c r="G14" s="17">
        <f t="shared" ca="1" si="2"/>
        <v>129</v>
      </c>
      <c r="H14" s="17">
        <f t="shared" ca="1" si="2"/>
        <v>21</v>
      </c>
      <c r="I14" s="17">
        <f t="shared" ca="1" si="2"/>
        <v>157</v>
      </c>
      <c r="J14" s="17">
        <f t="shared" ca="1" si="2"/>
        <v>14</v>
      </c>
      <c r="K14" s="17">
        <f t="shared" ca="1" si="2"/>
        <v>133</v>
      </c>
      <c r="L14" s="17">
        <f t="shared" ca="1" si="2"/>
        <v>90</v>
      </c>
      <c r="M14" s="17">
        <f t="shared" ca="1" si="2"/>
        <v>200</v>
      </c>
    </row>
    <row r="15" spans="1:15" x14ac:dyDescent="0.3">
      <c r="A15" s="17" t="s">
        <v>46</v>
      </c>
      <c r="B15" s="17">
        <f t="shared" ca="1" si="2"/>
        <v>206</v>
      </c>
      <c r="C15" s="17">
        <f t="shared" ca="1" si="2"/>
        <v>29</v>
      </c>
      <c r="D15" s="17">
        <f t="shared" ca="1" si="2"/>
        <v>32</v>
      </c>
      <c r="E15" s="17">
        <f t="shared" ca="1" si="2"/>
        <v>125</v>
      </c>
      <c r="F15" s="17">
        <f t="shared" ca="1" si="2"/>
        <v>78</v>
      </c>
      <c r="G15" s="17">
        <f t="shared" ca="1" si="2"/>
        <v>108</v>
      </c>
      <c r="H15" s="17">
        <f t="shared" ca="1" si="2"/>
        <v>135</v>
      </c>
      <c r="I15" s="17">
        <f t="shared" ca="1" si="2"/>
        <v>80</v>
      </c>
      <c r="J15" s="17">
        <f t="shared" ca="1" si="2"/>
        <v>211</v>
      </c>
      <c r="K15" s="17">
        <f t="shared" ca="1" si="2"/>
        <v>201</v>
      </c>
      <c r="L15" s="17">
        <f t="shared" ca="1" si="2"/>
        <v>205</v>
      </c>
      <c r="M15" s="17">
        <f t="shared" ca="1" si="2"/>
        <v>2</v>
      </c>
    </row>
    <row r="16" spans="1:15" x14ac:dyDescent="0.3">
      <c r="A16" s="17" t="s">
        <v>47</v>
      </c>
      <c r="B16" s="17">
        <f t="shared" ca="1" si="2"/>
        <v>94</v>
      </c>
      <c r="C16" s="17">
        <f t="shared" ca="1" si="2"/>
        <v>117</v>
      </c>
      <c r="D16" s="17">
        <f t="shared" ca="1" si="2"/>
        <v>168</v>
      </c>
      <c r="E16" s="17">
        <f t="shared" ca="1" si="2"/>
        <v>156</v>
      </c>
      <c r="F16" s="17">
        <f t="shared" ca="1" si="2"/>
        <v>23</v>
      </c>
      <c r="G16" s="17">
        <f t="shared" ca="1" si="2"/>
        <v>117</v>
      </c>
      <c r="H16" s="17">
        <f t="shared" ca="1" si="2"/>
        <v>176</v>
      </c>
      <c r="I16" s="17">
        <f t="shared" ca="1" si="2"/>
        <v>138</v>
      </c>
      <c r="J16" s="17">
        <f t="shared" ca="1" si="2"/>
        <v>66</v>
      </c>
      <c r="K16" s="17">
        <f t="shared" ca="1" si="2"/>
        <v>39</v>
      </c>
      <c r="L16" s="17">
        <f t="shared" ca="1" si="2"/>
        <v>171</v>
      </c>
      <c r="M16" s="17">
        <f t="shared" ca="1" si="2"/>
        <v>246</v>
      </c>
    </row>
    <row r="17" spans="1:13" x14ac:dyDescent="0.3">
      <c r="A17" s="36" t="s">
        <v>48</v>
      </c>
      <c r="B17" s="37">
        <f t="shared" ref="B17:M17" ca="1" si="3">SUM(B7:B16)</f>
        <v>1259</v>
      </c>
      <c r="C17" s="37">
        <f t="shared" ca="1" si="3"/>
        <v>1642</v>
      </c>
      <c r="D17" s="37">
        <f t="shared" ca="1" si="3"/>
        <v>988</v>
      </c>
      <c r="E17" s="37">
        <f t="shared" ca="1" si="3"/>
        <v>1223</v>
      </c>
      <c r="F17" s="37">
        <f t="shared" ca="1" si="3"/>
        <v>1015</v>
      </c>
      <c r="G17" s="37">
        <f t="shared" ca="1" si="3"/>
        <v>1316</v>
      </c>
      <c r="H17" s="37">
        <f t="shared" ca="1" si="3"/>
        <v>1144</v>
      </c>
      <c r="I17" s="37">
        <f t="shared" ca="1" si="3"/>
        <v>1444</v>
      </c>
      <c r="J17" s="37">
        <f t="shared" ca="1" si="3"/>
        <v>972</v>
      </c>
      <c r="K17" s="37">
        <f t="shared" ca="1" si="3"/>
        <v>1254</v>
      </c>
      <c r="L17" s="37">
        <f t="shared" ca="1" si="3"/>
        <v>1556</v>
      </c>
      <c r="M17" s="37">
        <f t="shared" ca="1" si="3"/>
        <v>1328</v>
      </c>
    </row>
    <row r="18" spans="1:13" x14ac:dyDescent="0.3">
      <c r="A18" s="36" t="s">
        <v>49</v>
      </c>
      <c r="B18" s="36">
        <f ca="1">B4-B17</f>
        <v>1174</v>
      </c>
      <c r="C18" s="36">
        <f t="shared" ref="C18:M18" ca="1" si="4">C4-C17</f>
        <v>1046</v>
      </c>
      <c r="D18" s="36">
        <f t="shared" ca="1" si="4"/>
        <v>409</v>
      </c>
      <c r="E18" s="36">
        <f t="shared" ca="1" si="4"/>
        <v>-252</v>
      </c>
      <c r="F18" s="36">
        <f t="shared" ca="1" si="4"/>
        <v>566</v>
      </c>
      <c r="G18" s="36">
        <f t="shared" ca="1" si="4"/>
        <v>333</v>
      </c>
      <c r="H18" s="36">
        <f t="shared" ca="1" si="4"/>
        <v>-778</v>
      </c>
      <c r="I18" s="36">
        <f t="shared" ca="1" si="4"/>
        <v>636</v>
      </c>
      <c r="J18" s="36">
        <f t="shared" ca="1" si="4"/>
        <v>221</v>
      </c>
      <c r="K18" s="36">
        <f t="shared" ca="1" si="4"/>
        <v>12</v>
      </c>
      <c r="L18" s="36">
        <f t="shared" ca="1" si="4"/>
        <v>573</v>
      </c>
      <c r="M18" s="36">
        <f t="shared" ca="1" si="4"/>
        <v>-154</v>
      </c>
    </row>
    <row r="19" spans="1:13" x14ac:dyDescent="0.3">
      <c r="A19" s="36" t="s">
        <v>50</v>
      </c>
      <c r="B19" s="38">
        <f ca="1">B18</f>
        <v>1174</v>
      </c>
      <c r="C19" s="38">
        <f ca="1">B19+C18</f>
        <v>2220</v>
      </c>
      <c r="D19" s="38">
        <f t="shared" ref="D19:M19" ca="1" si="5">C19+D18</f>
        <v>2629</v>
      </c>
      <c r="E19" s="38">
        <f t="shared" ca="1" si="5"/>
        <v>2377</v>
      </c>
      <c r="F19" s="38">
        <f t="shared" ca="1" si="5"/>
        <v>2943</v>
      </c>
      <c r="G19" s="38">
        <f t="shared" ca="1" si="5"/>
        <v>3276</v>
      </c>
      <c r="H19" s="38">
        <f t="shared" ca="1" si="5"/>
        <v>2498</v>
      </c>
      <c r="I19" s="38">
        <f t="shared" ca="1" si="5"/>
        <v>3134</v>
      </c>
      <c r="J19" s="38">
        <f t="shared" ca="1" si="5"/>
        <v>3355</v>
      </c>
      <c r="K19" s="38">
        <f t="shared" ca="1" si="5"/>
        <v>3367</v>
      </c>
      <c r="L19" s="38">
        <f t="shared" ca="1" si="5"/>
        <v>3940</v>
      </c>
      <c r="M19" s="38">
        <f t="shared" ca="1" si="5"/>
        <v>3786</v>
      </c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IPSO FACTO Calculating Profit</vt:lpstr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Tim</cp:lastModifiedBy>
  <dcterms:created xsi:type="dcterms:W3CDTF">2020-11-30T15:55:25Z</dcterms:created>
  <dcterms:modified xsi:type="dcterms:W3CDTF">2022-10-09T17:55:50Z</dcterms:modified>
</cp:coreProperties>
</file>